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8" windowWidth="15456" windowHeight="11640" activeTab="0"/>
  </bookViews>
  <sheets>
    <sheet name="ТРАФАРЕТ" sheetId="1" r:id="rId1"/>
  </sheets>
  <definedNames>
    <definedName name="_xlnm.Print_Titles" localSheetId="0">'ТРАФАРЕТ'!$16:$20</definedName>
  </definedNames>
  <calcPr fullCalcOnLoad="1" fullPrecision="0" refMode="R1C1"/>
</workbook>
</file>

<file path=xl/sharedStrings.xml><?xml version="1.0" encoding="utf-8"?>
<sst xmlns="http://schemas.openxmlformats.org/spreadsheetml/2006/main" count="436" uniqueCount="361">
  <si>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</si>
  <si>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</si>
  <si>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</si>
  <si>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</si>
  <si>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</si>
  <si>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</si>
  <si>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</si>
  <si>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</si>
  <si>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</si>
  <si>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</si>
  <si>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</si>
  <si>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</si>
  <si>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</si>
  <si>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</si>
  <si>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</si>
  <si>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</si>
  <si>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</si>
  <si>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</si>
  <si>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</si>
  <si>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</si>
  <si>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</si>
  <si>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</si>
  <si>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</si>
  <si>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</si>
  <si>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</si>
  <si>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</si>
  <si>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</si>
  <si>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</si>
  <si>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</si>
  <si>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</si>
  <si>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</si>
  <si>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</si>
  <si>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</si>
  <si>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</si>
  <si>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</si>
  <si>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</si>
  <si>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</si>
  <si>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</si>
  <si>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</si>
  <si>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</si>
  <si>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</si>
  <si>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</si>
  <si>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</si>
  <si>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</si>
  <si>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</si>
  <si>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</si>
  <si>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</si>
  <si>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</si>
  <si>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</si>
  <si>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</si>
  <si>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</si>
  <si>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</si>
  <si>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</si>
  <si>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</si>
  <si>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</si>
  <si>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</si>
  <si>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</si>
  <si>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</si>
  <si>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</si>
  <si>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</si>
  <si>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</si>
  <si>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</si>
  <si>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</si>
  <si>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</si>
  <si>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</si>
  <si>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</si>
  <si>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</si>
  <si>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</si>
  <si>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</si>
  <si>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</si>
  <si>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</si>
  <si>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</si>
  <si>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</si>
  <si>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</si>
  <si>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</si>
  <si>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</si>
  <si>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</si>
  <si>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</si>
  <si>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</si>
  <si>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</si>
  <si>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</si>
  <si>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</si>
  <si>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</si>
  <si>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</si>
  <si>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</si>
  <si>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</si>
  <si>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</si>
  <si>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</si>
  <si>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</si>
  <si>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</si>
  <si>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</si>
  <si>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</si>
  <si>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</si>
  <si>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</si>
  <si>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</si>
  <si>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</si>
  <si>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</si>
  <si>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</si>
  <si>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</si>
  <si>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</si>
  <si>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</si>
  <si>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</si>
  <si>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</si>
  <si>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</si>
  <si>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</si>
  <si>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</si>
  <si>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</si>
  <si>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</si>
  <si>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</si>
  <si>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</si>
  <si>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</si>
  <si>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</si>
  <si>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</si>
  <si>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</si>
  <si>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</si>
  <si>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</si>
  <si>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</si>
  <si>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</si>
  <si>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</si>
  <si>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</si>
  <si>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</si>
  <si>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</si>
  <si>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</si>
  <si>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</si>
  <si>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</si>
  <si>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</si>
  <si>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</si>
  <si>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</si>
  <si>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</si>
  <si>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</si>
  <si>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</si>
  <si>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</si>
  <si>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</si>
  <si>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</si>
  <si>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</si>
  <si>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</si>
  <si>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</si>
  <si>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</si>
  <si>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</si>
  <si>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</si>
  <si>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</si>
  <si>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</si>
  <si>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</si>
  <si>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</si>
  <si>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</si>
  <si>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</si>
  <si>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</si>
  <si>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</si>
  <si>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</si>
  <si>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</si>
  <si>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</si>
  <si>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</si>
  <si>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</si>
  <si>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</si>
  <si>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</si>
  <si>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</si>
  <si>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</si>
  <si>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</si>
  <si>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</si>
  <si>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</si>
  <si>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</si>
  <si>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</si>
  <si>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</si>
  <si>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</si>
  <si>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</si>
  <si>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</si>
  <si>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</si>
  <si>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</si>
  <si>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</si>
  <si>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</si>
  <si>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</si>
  <si>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</si>
  <si>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</si>
  <si>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</si>
  <si>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</si>
  <si>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</si>
  <si>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</si>
  <si>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</si>
  <si>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</si>
  <si>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</si>
  <si>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</si>
  <si>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</si>
  <si>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</si>
  <si>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</si>
  <si>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</si>
  <si>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</si>
  <si>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</si>
  <si>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</si>
  <si>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</si>
  <si>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</si>
  <si>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</si>
  <si>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</si>
  <si>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</si>
  <si>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</si>
  <si>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</si>
  <si>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</si>
  <si>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</si>
  <si>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</si>
  <si>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</si>
  <si>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</si>
  <si>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</si>
  <si>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</si>
  <si>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</si>
  <si>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</si>
  <si>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</si>
  <si>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</si>
  <si>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</si>
  <si>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</si>
  <si>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</si>
  <si>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</si>
  <si>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</si>
  <si>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</si>
  <si>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</si>
  <si>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</si>
  <si>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</si>
  <si>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</si>
  <si>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</si>
  <si>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</si>
  <si>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</si>
  <si>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</si>
  <si>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</si>
  <si>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</si>
  <si>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</si>
  <si>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</si>
  <si>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</si>
  <si>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</si>
  <si>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</si>
  <si>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</si>
  <si>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</si>
  <si>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</si>
  <si>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</si>
  <si>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</si>
  <si>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</si>
  <si>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</si>
  <si>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</si>
  <si>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</si>
  <si>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</si>
  <si>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</si>
  <si>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</si>
  <si>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</si>
  <si>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</si>
  <si>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</si>
  <si>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</si>
  <si>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</si>
  <si>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</si>
  <si>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</si>
  <si>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</si>
  <si>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</si>
  <si>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</si>
  <si>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</si>
  <si>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</si>
  <si>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</si>
  <si>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</si>
  <si>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</si>
  <si>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</si>
  <si>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</si>
  <si>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</si>
  <si>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</si>
  <si>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</si>
  <si>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</si>
  <si>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</si>
  <si>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</si>
  <si>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</si>
  <si>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</si>
  <si>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Централизованная бухгалтерия</t>
  </si>
  <si>
    <t>212.911</t>
  </si>
  <si>
    <t>212.912</t>
  </si>
  <si>
    <t>212.913</t>
  </si>
  <si>
    <t>212.914</t>
  </si>
  <si>
    <t>212.915</t>
  </si>
  <si>
    <t>212.916</t>
  </si>
  <si>
    <t>212.917</t>
  </si>
  <si>
    <t>212.918</t>
  </si>
  <si>
    <t>222.921</t>
  </si>
  <si>
    <t>222.922</t>
  </si>
  <si>
    <t>222.923</t>
  </si>
  <si>
    <t>222.924</t>
  </si>
  <si>
    <t>223.931</t>
  </si>
  <si>
    <t>223.932</t>
  </si>
  <si>
    <t>223.933</t>
  </si>
  <si>
    <t>225.941</t>
  </si>
  <si>
    <t>225.942</t>
  </si>
  <si>
    <t>225.943</t>
  </si>
  <si>
    <t>225.944</t>
  </si>
  <si>
    <t>225.945</t>
  </si>
  <si>
    <t>225.946</t>
  </si>
  <si>
    <t>225.947</t>
  </si>
  <si>
    <t>225.948</t>
  </si>
  <si>
    <t>225.949</t>
  </si>
  <si>
    <t>226.951</t>
  </si>
  <si>
    <t>226.952</t>
  </si>
  <si>
    <t>226.953</t>
  </si>
  <si>
    <t>226.954</t>
  </si>
  <si>
    <t>226.955</t>
  </si>
  <si>
    <t>226.956</t>
  </si>
  <si>
    <t>226.957</t>
  </si>
  <si>
    <t>226.958</t>
  </si>
  <si>
    <t>226.959</t>
  </si>
  <si>
    <t>290.961</t>
  </si>
  <si>
    <t>290.962</t>
  </si>
  <si>
    <t>290.963</t>
  </si>
  <si>
    <t>290.964</t>
  </si>
  <si>
    <t>310.971</t>
  </si>
  <si>
    <t>310.972</t>
  </si>
  <si>
    <t>310.973</t>
  </si>
  <si>
    <t>310.974</t>
  </si>
  <si>
    <t>340.981</t>
  </si>
  <si>
    <t>340.982</t>
  </si>
  <si>
    <t>340.983</t>
  </si>
  <si>
    <t>340.984</t>
  </si>
  <si>
    <t>340.985</t>
  </si>
  <si>
    <t>оплата стоимости проезда к месту отдыха и обратно</t>
  </si>
  <si>
    <t>суточные при служебных командировках</t>
  </si>
  <si>
    <t>подъемные</t>
  </si>
  <si>
    <t>компенсация за неиспользованное право на санаторно-курортное лечение</t>
  </si>
  <si>
    <t>коммунальные услуги работающих в сельской местности</t>
  </si>
  <si>
    <t>компенсация за приобретение книгоиздательской продукции и периодических изданий</t>
  </si>
  <si>
    <t>компенсация расходов, связанных с переездом из районов Крайнего Севера</t>
  </si>
  <si>
    <t>прочие выплаты</t>
  </si>
  <si>
    <t>оплата проезда по служебным командировкам</t>
  </si>
  <si>
    <t>прочие транспортные расходы</t>
  </si>
  <si>
    <t>оплата услуг по перевозке несовершеннолетних и сопровождающих их лиц</t>
  </si>
  <si>
    <t>оплата проезда сопровождающих лиц, являющихся штатными  сотрудниками учреждений</t>
  </si>
  <si>
    <t>оплата отопления и технологических нужд, а также горячего водоснабжения</t>
  </si>
  <si>
    <t>потребление электроэнергии</t>
  </si>
  <si>
    <t>водоснабжение, канализация</t>
  </si>
  <si>
    <t>содержание и техническое обслуживание помещений</t>
  </si>
  <si>
    <t>текущий ремонт оборудования</t>
  </si>
  <si>
    <t>текущий ремонт зданий</t>
  </si>
  <si>
    <t>капитальный ремонт имущества</t>
  </si>
  <si>
    <t>капитальный ремонт жилого фонда</t>
  </si>
  <si>
    <t>содержание и ремонт автомобильных дорог</t>
  </si>
  <si>
    <t>прочие расходы по содержанию имущества</t>
  </si>
  <si>
    <t>капитальный ремонт коллекторного хозяйства</t>
  </si>
  <si>
    <t>капитальный ремонт наружного освещения</t>
  </si>
  <si>
    <t>страхование жизни, здоровья, имущества</t>
  </si>
  <si>
    <t>проживание в служебных командировках</t>
  </si>
  <si>
    <t>вневедомственная (в том числе пожарная) охрана, охранная и пожарная сигнализация</t>
  </si>
  <si>
    <t>прочие услуги</t>
  </si>
  <si>
    <t xml:space="preserve">вознаграждение по договорам ГПХ </t>
  </si>
  <si>
    <t>приобретение периодических изданий, справочной литературы</t>
  </si>
  <si>
    <t>инженерные изыскания для подготовки проектной документации, строительства, реконструкции, капитального и текущего ремонта объектов; архитектурно-строительное проектирование; экспертиза в рамках строительно-ремонтных работ</t>
  </si>
  <si>
    <t>расходы на оплату проезда, найм жилых помещений для участников соревнований, олимпиад и др мероприятий</t>
  </si>
  <si>
    <t>межжевание земельных участков</t>
  </si>
  <si>
    <t>выплата стипендий</t>
  </si>
  <si>
    <t>прочие расходы</t>
  </si>
  <si>
    <t>культурно-массовые и спортивно-массовые мероприятия</t>
  </si>
  <si>
    <t>оплата вступительных, членских и прочих взносов в некоммерческие организации</t>
  </si>
  <si>
    <t>приобретение основных средств</t>
  </si>
  <si>
    <t>приобретение жилых помещений, для переселения граждан из аварийного жилищного фонда</t>
  </si>
  <si>
    <t>жилищное строительство</t>
  </si>
  <si>
    <t>реконструкция зданий и сооружений</t>
  </si>
  <si>
    <t>приобретение расходных материалов</t>
  </si>
  <si>
    <t>приобретение медикаментов, перевязочных средств, изделий медицинского назначения и дезинфицирующих средств для медицинских целей</t>
  </si>
  <si>
    <t>приобретение продуктов питания</t>
  </si>
  <si>
    <t>приобретение горюче-смазочных материалов</t>
  </si>
  <si>
    <t>приобретение мягкого инвентаря</t>
  </si>
  <si>
    <t>01 января 2014 г.</t>
  </si>
  <si>
    <t>МБДОУ "Детский сад № 46 "Надежда"</t>
  </si>
  <si>
    <t>01.01.2014</t>
  </si>
  <si>
    <t>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</si>
</sst>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7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4" borderId="0" applyNumberFormat="0" applyBorder="0" applyAlignment="0" applyProtection="0"/>
    <xf numFmtId="0" fontId="9" fillId="5" borderId="0" applyNumberFormat="0" applyBorder="0" applyAlignment="0" applyProtection="0"/>
    <xf numFmtId="0" fontId="25" fillId="6" borderId="0" applyNumberFormat="0" applyBorder="0" applyAlignment="0" applyProtection="0"/>
    <xf numFmtId="0" fontId="9" fillId="7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9" fillId="7" borderId="0" applyNumberFormat="0" applyBorder="0" applyAlignment="0" applyProtection="0"/>
    <xf numFmtId="0" fontId="25" fillId="13" borderId="0" applyNumberFormat="0" applyBorder="0" applyAlignment="0" applyProtection="0"/>
    <xf numFmtId="0" fontId="9" fillId="11" borderId="0" applyNumberFormat="0" applyBorder="0" applyAlignment="0" applyProtection="0"/>
    <xf numFmtId="0" fontId="25" fillId="14" borderId="0" applyNumberFormat="0" applyBorder="0" applyAlignment="0" applyProtection="0"/>
    <xf numFmtId="0" fontId="9" fillId="5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11" borderId="0" applyNumberFormat="0" applyBorder="0" applyAlignment="0" applyProtection="0"/>
    <xf numFmtId="0" fontId="25" fillId="20" borderId="0" applyNumberFormat="0" applyBorder="0" applyAlignment="0" applyProtection="0"/>
    <xf numFmtId="0" fontId="9" fillId="7" borderId="0" applyNumberFormat="0" applyBorder="0" applyAlignment="0" applyProtection="0"/>
    <xf numFmtId="0" fontId="26" fillId="21" borderId="0" applyNumberFormat="0" applyBorder="0" applyAlignment="0" applyProtection="0"/>
    <xf numFmtId="0" fontId="10" fillId="1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18" borderId="0" applyNumberFormat="0" applyBorder="0" applyAlignment="0" applyProtection="0"/>
    <xf numFmtId="0" fontId="26" fillId="27" borderId="0" applyNumberFormat="0" applyBorder="0" applyAlignment="0" applyProtection="0"/>
    <xf numFmtId="0" fontId="10" fillId="11" borderId="0" applyNumberFormat="0" applyBorder="0" applyAlignment="0" applyProtection="0"/>
    <xf numFmtId="0" fontId="26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1" applyNumberFormat="0" applyAlignment="0" applyProtection="0"/>
    <xf numFmtId="0" fontId="12" fillId="33" borderId="2" applyNumberFormat="0" applyAlignment="0" applyProtection="0"/>
    <xf numFmtId="0" fontId="13" fillId="33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4" borderId="7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36" borderId="23" xfId="0" applyFont="1" applyFill="1" applyBorder="1" applyAlignment="1">
      <alignment horizontal="left" wrapText="1"/>
    </xf>
    <xf numFmtId="49" fontId="2" fillId="36" borderId="24" xfId="0" applyNumberFormat="1" applyFont="1" applyFill="1" applyBorder="1" applyAlignment="1">
      <alignment horizontal="center" wrapText="1"/>
    </xf>
    <xf numFmtId="49" fontId="2" fillId="36" borderId="25" xfId="0" applyNumberFormat="1" applyFont="1" applyFill="1" applyBorder="1" applyAlignment="1">
      <alignment horizontal="center" wrapText="1"/>
    </xf>
    <xf numFmtId="49" fontId="2" fillId="36" borderId="26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/>
    </xf>
    <xf numFmtId="49" fontId="2" fillId="36" borderId="28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left" wrapText="1" indent="2"/>
    </xf>
    <xf numFmtId="49" fontId="2" fillId="36" borderId="30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 indent="1"/>
    </xf>
    <xf numFmtId="49" fontId="2" fillId="36" borderId="13" xfId="0" applyNumberFormat="1" applyFont="1" applyFill="1" applyBorder="1" applyAlignment="1">
      <alignment horizontal="center"/>
    </xf>
    <xf numFmtId="0" fontId="5" fillId="36" borderId="31" xfId="0" applyFont="1" applyFill="1" applyBorder="1" applyAlignment="1">
      <alignment horizontal="left" wrapText="1"/>
    </xf>
    <xf numFmtId="49" fontId="2" fillId="36" borderId="32" xfId="0" applyNumberFormat="1" applyFont="1" applyFill="1" applyBorder="1" applyAlignment="1">
      <alignment horizontal="center"/>
    </xf>
    <xf numFmtId="0" fontId="2" fillId="36" borderId="31" xfId="0" applyFont="1" applyFill="1" applyBorder="1" applyAlignment="1">
      <alignment horizontal="left" wrapText="1" indent="2"/>
    </xf>
    <xf numFmtId="0" fontId="2" fillId="36" borderId="29" xfId="0" applyFont="1" applyFill="1" applyBorder="1" applyAlignment="1">
      <alignment horizontal="left" wrapText="1" indent="2"/>
    </xf>
    <xf numFmtId="49" fontId="2" fillId="36" borderId="33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left" wrapText="1" indent="2"/>
    </xf>
    <xf numFmtId="49" fontId="2" fillId="36" borderId="35" xfId="0" applyNumberFormat="1" applyFont="1" applyFill="1" applyBorder="1" applyAlignment="1">
      <alignment horizontal="center" wrapText="1"/>
    </xf>
    <xf numFmtId="49" fontId="2" fillId="36" borderId="1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/>
    </xf>
    <xf numFmtId="49" fontId="2" fillId="36" borderId="17" xfId="0" applyNumberFormat="1" applyFont="1" applyFill="1" applyBorder="1" applyAlignment="1">
      <alignment horizontal="center"/>
    </xf>
    <xf numFmtId="49" fontId="2" fillId="36" borderId="37" xfId="0" applyNumberFormat="1" applyFont="1" applyFill="1" applyBorder="1" applyAlignment="1">
      <alignment horizontal="center"/>
    </xf>
    <xf numFmtId="49" fontId="2" fillId="36" borderId="38" xfId="0" applyNumberFormat="1" applyFont="1" applyFill="1" applyBorder="1" applyAlignment="1">
      <alignment horizontal="center" wrapText="1"/>
    </xf>
    <xf numFmtId="49" fontId="2" fillId="36" borderId="39" xfId="0" applyNumberFormat="1" applyFont="1" applyFill="1" applyBorder="1" applyAlignment="1">
      <alignment horizontal="center"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wrapText="1"/>
    </xf>
    <xf numFmtId="49" fontId="2" fillId="36" borderId="14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left" wrapText="1" indent="3"/>
    </xf>
    <xf numFmtId="0" fontId="4" fillId="36" borderId="29" xfId="0" applyFont="1" applyFill="1" applyBorder="1" applyAlignment="1">
      <alignment horizontal="left" wrapText="1"/>
    </xf>
    <xf numFmtId="0" fontId="2" fillId="36" borderId="42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left" wrapText="1"/>
    </xf>
    <xf numFmtId="49" fontId="2" fillId="36" borderId="43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 indent="1"/>
    </xf>
    <xf numFmtId="49" fontId="2" fillId="36" borderId="30" xfId="0" applyNumberFormat="1" applyFont="1" applyFill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left" wrapText="1" indent="3"/>
    </xf>
    <xf numFmtId="49" fontId="2" fillId="36" borderId="2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 indent="2"/>
    </xf>
    <xf numFmtId="49" fontId="2" fillId="36" borderId="32" xfId="0" applyNumberFormat="1" applyFont="1" applyFill="1" applyBorder="1" applyAlignment="1">
      <alignment horizontal="center" wrapText="1"/>
    </xf>
    <xf numFmtId="49" fontId="2" fillId="36" borderId="16" xfId="0" applyNumberFormat="1" applyFont="1" applyFill="1" applyBorder="1" applyAlignment="1">
      <alignment horizontal="center" wrapText="1"/>
    </xf>
    <xf numFmtId="164" fontId="2" fillId="36" borderId="18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/>
    </xf>
    <xf numFmtId="164" fontId="2" fillId="36" borderId="44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45" xfId="0" applyNumberFormat="1" applyFont="1" applyFill="1" applyBorder="1" applyAlignment="1">
      <alignment horizontal="center"/>
    </xf>
    <xf numFmtId="164" fontId="2" fillId="36" borderId="25" xfId="0" applyNumberFormat="1" applyFont="1" applyFill="1" applyBorder="1" applyAlignment="1">
      <alignment horizontal="center"/>
    </xf>
    <xf numFmtId="164" fontId="2" fillId="36" borderId="26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 wrapText="1"/>
    </xf>
    <xf numFmtId="164" fontId="2" fillId="36" borderId="46" xfId="0" applyNumberFormat="1" applyFont="1" applyFill="1" applyBorder="1" applyAlignment="1">
      <alignment horizontal="center"/>
    </xf>
    <xf numFmtId="164" fontId="2" fillId="36" borderId="32" xfId="0" applyNumberFormat="1" applyFont="1" applyFill="1" applyBorder="1" applyAlignment="1">
      <alignment horizontal="center"/>
    </xf>
    <xf numFmtId="164" fontId="2" fillId="36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37" borderId="0" xfId="0" applyFont="1" applyFill="1" applyAlignment="1">
      <alignment/>
    </xf>
    <xf numFmtId="164" fontId="2" fillId="36" borderId="51" xfId="0" applyNumberFormat="1" applyFont="1" applyFill="1" applyBorder="1" applyAlignment="1">
      <alignment horizontal="center"/>
    </xf>
    <xf numFmtId="164" fontId="2" fillId="36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16" borderId="39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>
      <alignment horizontal="right"/>
    </xf>
    <xf numFmtId="164" fontId="2" fillId="38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39" borderId="26" xfId="0" applyNumberFormat="1" applyFont="1" applyFill="1" applyBorder="1" applyAlignment="1">
      <alignment horizontal="right"/>
    </xf>
    <xf numFmtId="164" fontId="2" fillId="39" borderId="52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 applyProtection="1">
      <alignment horizontal="right"/>
      <protection/>
    </xf>
    <xf numFmtId="164" fontId="2" fillId="38" borderId="46" xfId="0" applyNumberFormat="1" applyFont="1" applyFill="1" applyBorder="1" applyAlignment="1" applyProtection="1">
      <alignment horizontal="right"/>
      <protection/>
    </xf>
    <xf numFmtId="164" fontId="2" fillId="39" borderId="26" xfId="0" applyNumberFormat="1" applyFont="1" applyFill="1" applyBorder="1" applyAlignment="1" applyProtection="1">
      <alignment horizontal="right"/>
      <protection/>
    </xf>
    <xf numFmtId="164" fontId="2" fillId="39" borderId="52" xfId="0" applyNumberFormat="1" applyFont="1" applyFill="1" applyBorder="1" applyAlignment="1" applyProtection="1">
      <alignment horizontal="right"/>
      <protection/>
    </xf>
    <xf numFmtId="164" fontId="2" fillId="39" borderId="10" xfId="0" applyNumberFormat="1" applyFont="1" applyFill="1" applyBorder="1" applyAlignment="1" applyProtection="1">
      <alignment horizontal="right"/>
      <protection/>
    </xf>
    <xf numFmtId="164" fontId="2" fillId="39" borderId="54" xfId="0" applyNumberFormat="1" applyFont="1" applyFill="1" applyBorder="1" applyAlignment="1" applyProtection="1">
      <alignment horizontal="right"/>
      <protection/>
    </xf>
    <xf numFmtId="164" fontId="2" fillId="38" borderId="26" xfId="0" applyNumberFormat="1" applyFont="1" applyFill="1" applyBorder="1" applyAlignment="1">
      <alignment horizontal="right"/>
    </xf>
    <xf numFmtId="164" fontId="2" fillId="38" borderId="52" xfId="0" applyNumberFormat="1" applyFont="1" applyFill="1" applyBorder="1" applyAlignment="1">
      <alignment horizontal="right"/>
    </xf>
    <xf numFmtId="164" fontId="2" fillId="38" borderId="39" xfId="0" applyNumberFormat="1" applyFont="1" applyFill="1" applyBorder="1" applyAlignment="1">
      <alignment horizontal="right"/>
    </xf>
    <xf numFmtId="164" fontId="2" fillId="38" borderId="53" xfId="0" applyNumberFormat="1" applyFont="1" applyFill="1" applyBorder="1" applyAlignment="1">
      <alignment horizontal="right"/>
    </xf>
    <xf numFmtId="164" fontId="2" fillId="38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38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39" borderId="10" xfId="0" applyNumberFormat="1" applyFont="1" applyFill="1" applyBorder="1" applyAlignment="1">
      <alignment horizontal="right"/>
    </xf>
    <xf numFmtId="164" fontId="2" fillId="39" borderId="51" xfId="0" applyNumberFormat="1" applyFont="1" applyFill="1" applyBorder="1" applyAlignment="1">
      <alignment horizontal="right"/>
    </xf>
    <xf numFmtId="164" fontId="2" fillId="18" borderId="55" xfId="0" applyNumberFormat="1" applyFont="1" applyFill="1" applyBorder="1" applyAlignment="1">
      <alignment horizontal="right"/>
    </xf>
    <xf numFmtId="164" fontId="2" fillId="16" borderId="43" xfId="0" applyNumberFormat="1" applyFont="1" applyFill="1" applyBorder="1" applyAlignment="1">
      <alignment horizontal="right"/>
    </xf>
    <xf numFmtId="164" fontId="2" fillId="16" borderId="25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 applyProtection="1">
      <alignment horizontal="right"/>
      <protection locked="0"/>
    </xf>
    <xf numFmtId="164" fontId="2" fillId="33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39" borderId="45" xfId="0" applyNumberFormat="1" applyFont="1" applyFill="1" applyBorder="1" applyAlignment="1" applyProtection="1">
      <alignment horizontal="right"/>
      <protection/>
    </xf>
    <xf numFmtId="164" fontId="2" fillId="39" borderId="46" xfId="0" applyNumberFormat="1" applyFont="1" applyFill="1" applyBorder="1" applyAlignment="1" applyProtection="1">
      <alignment horizontal="right"/>
      <protection/>
    </xf>
    <xf numFmtId="164" fontId="2" fillId="39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6" borderId="31" xfId="0" applyFont="1" applyFill="1" applyBorder="1" applyAlignment="1">
      <alignment wrapText="1"/>
    </xf>
    <xf numFmtId="0" fontId="2" fillId="36" borderId="0" xfId="0" applyFont="1" applyFill="1" applyBorder="1" applyAlignment="1">
      <alignment wrapText="1"/>
    </xf>
    <xf numFmtId="49" fontId="2" fillId="36" borderId="30" xfId="0" applyNumberFormat="1" applyFont="1" applyFill="1" applyBorder="1" applyAlignment="1">
      <alignment/>
    </xf>
    <xf numFmtId="49" fontId="2" fillId="36" borderId="41" xfId="0" applyNumberFormat="1" applyFont="1" applyFill="1" applyBorder="1" applyAlignment="1">
      <alignment/>
    </xf>
    <xf numFmtId="164" fontId="2" fillId="0" borderId="26" xfId="0" applyNumberFormat="1" applyFont="1" applyBorder="1" applyAlignment="1" applyProtection="1">
      <alignment/>
      <protection locked="0"/>
    </xf>
    <xf numFmtId="164" fontId="2" fillId="0" borderId="25" xfId="0" applyNumberFormat="1" applyFont="1" applyBorder="1" applyAlignment="1" applyProtection="1">
      <alignment/>
      <protection locked="0"/>
    </xf>
    <xf numFmtId="164" fontId="2" fillId="39" borderId="26" xfId="0" applyNumberFormat="1" applyFont="1" applyFill="1" applyBorder="1" applyAlignment="1">
      <alignment/>
    </xf>
    <xf numFmtId="164" fontId="2" fillId="39" borderId="52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36" borderId="22" xfId="0" applyFont="1" applyFill="1" applyBorder="1" applyAlignment="1">
      <alignment wrapText="1"/>
    </xf>
    <xf numFmtId="164" fontId="2" fillId="38" borderId="32" xfId="0" applyNumberFormat="1" applyFont="1" applyFill="1" applyBorder="1" applyAlignment="1" applyProtection="1">
      <alignment horizontal="right"/>
      <protection/>
    </xf>
    <xf numFmtId="0" fontId="2" fillId="0" borderId="5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zoomScalePageLayoutView="0" workbookViewId="0" topLeftCell="A46">
      <selection activeCell="I62" sqref="I62"/>
    </sheetView>
  </sheetViews>
  <sheetFormatPr defaultColWidth="9.00390625" defaultRowHeight="12.75"/>
  <cols>
    <col min="1" max="1" width="45.625" style="3" customWidth="1"/>
    <col min="2" max="2" width="4.625" style="3" customWidth="1"/>
    <col min="3" max="3" width="7.00390625" style="3" customWidth="1"/>
    <col min="4" max="4" width="14.375" style="3" customWidth="1"/>
    <col min="5" max="9" width="14.375" style="13" customWidth="1"/>
    <col min="10" max="10" width="14.375" style="0" customWidth="1"/>
    <col min="11" max="11" width="9.125" style="0" hidden="1" customWidth="1"/>
  </cols>
  <sheetData>
    <row r="1" spans="1:10" ht="16.5" customHeight="1">
      <c r="A1" s="181" t="s">
        <v>259</v>
      </c>
      <c r="B1" s="182"/>
      <c r="C1" s="182"/>
      <c r="D1" s="182"/>
      <c r="E1" s="182"/>
      <c r="F1" s="182"/>
      <c r="G1" s="182"/>
      <c r="H1" s="182"/>
      <c r="I1" s="182"/>
      <c r="J1" s="1"/>
    </row>
    <row r="2" spans="1:9" ht="15" customHeight="1">
      <c r="A2" s="183" t="s">
        <v>260</v>
      </c>
      <c r="B2" s="184"/>
      <c r="C2" s="184"/>
      <c r="D2" s="184"/>
      <c r="E2" s="184"/>
      <c r="F2" s="184"/>
      <c r="G2" s="184"/>
      <c r="H2" s="184"/>
      <c r="I2" s="184"/>
    </row>
    <row r="3" spans="1:10" ht="13.5" customHeight="1" thickBot="1">
      <c r="A3" s="181"/>
      <c r="B3" s="182"/>
      <c r="C3" s="182"/>
      <c r="D3" s="182"/>
      <c r="E3" s="182"/>
      <c r="F3" s="182"/>
      <c r="G3" s="182"/>
      <c r="H3" s="182"/>
      <c r="I3" s="182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1" t="s">
        <v>236</v>
      </c>
      <c r="J4" s="116" t="s">
        <v>1</v>
      </c>
      <c r="K4">
        <v>5</v>
      </c>
    </row>
    <row r="5" spans="1:11" ht="13.5" customHeight="1">
      <c r="A5" s="4"/>
      <c r="B5" s="4"/>
      <c r="C5" s="4"/>
      <c r="D5" s="11" t="s">
        <v>223</v>
      </c>
      <c r="E5" s="185" t="s">
        <v>357</v>
      </c>
      <c r="F5" s="185"/>
      <c r="G5" s="108"/>
      <c r="H5" s="108"/>
      <c r="I5" s="121" t="s">
        <v>237</v>
      </c>
      <c r="J5" s="166">
        <v>41640</v>
      </c>
      <c r="K5">
        <v>500</v>
      </c>
    </row>
    <row r="6" spans="1:11" s="8" customFormat="1" ht="12.75">
      <c r="A6" s="6" t="s">
        <v>2</v>
      </c>
      <c r="B6" s="186" t="s">
        <v>358</v>
      </c>
      <c r="C6" s="186"/>
      <c r="D6" s="186"/>
      <c r="E6" s="186"/>
      <c r="F6" s="186"/>
      <c r="G6" s="186"/>
      <c r="H6" s="186"/>
      <c r="I6" s="7" t="s">
        <v>238</v>
      </c>
      <c r="J6" s="117"/>
      <c r="K6" s="8" t="s">
        <v>359</v>
      </c>
    </row>
    <row r="7" spans="1:10" s="8" customFormat="1" ht="12.75">
      <c r="A7" s="6" t="s">
        <v>3</v>
      </c>
      <c r="B7" s="187"/>
      <c r="C7" s="187"/>
      <c r="D7" s="187"/>
      <c r="E7" s="187"/>
      <c r="F7" s="187"/>
      <c r="G7" s="187"/>
      <c r="H7" s="187"/>
      <c r="I7" s="7"/>
      <c r="J7" s="117"/>
    </row>
    <row r="8" spans="1:11" s="8" customFormat="1" ht="12.75">
      <c r="A8" s="6" t="s">
        <v>4</v>
      </c>
      <c r="B8" s="187"/>
      <c r="C8" s="187"/>
      <c r="D8" s="187"/>
      <c r="E8" s="187"/>
      <c r="F8" s="187"/>
      <c r="G8" s="187"/>
      <c r="H8" s="187"/>
      <c r="I8" s="9" t="s">
        <v>5</v>
      </c>
      <c r="J8" s="117"/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238</v>
      </c>
      <c r="J9" s="118"/>
    </row>
    <row r="10" spans="1:11" ht="12.75">
      <c r="A10" s="10" t="s">
        <v>7</v>
      </c>
      <c r="B10" s="190"/>
      <c r="C10" s="190"/>
      <c r="D10" s="190"/>
      <c r="E10" s="190"/>
      <c r="F10" s="190"/>
      <c r="G10" s="190"/>
      <c r="H10" s="190"/>
      <c r="I10" s="11" t="s">
        <v>8</v>
      </c>
      <c r="J10" s="118"/>
      <c r="K10">
        <v>2457060228</v>
      </c>
    </row>
    <row r="11" spans="1:11" ht="12.75">
      <c r="A11" s="10" t="s">
        <v>9</v>
      </c>
      <c r="B11" s="191"/>
      <c r="C11" s="191"/>
      <c r="D11" s="191"/>
      <c r="E11" s="191"/>
      <c r="F11" s="191"/>
      <c r="G11" s="191"/>
      <c r="H11" s="191"/>
      <c r="I11" s="11"/>
      <c r="J11" s="119"/>
      <c r="K11" t="s">
        <v>360</v>
      </c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19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239</v>
      </c>
      <c r="J13" s="120" t="s">
        <v>12</v>
      </c>
    </row>
    <row r="14" spans="1:10" ht="14.25" customHeight="1">
      <c r="A14" s="200" t="s">
        <v>13</v>
      </c>
      <c r="B14" s="200"/>
      <c r="C14" s="200"/>
      <c r="D14" s="200"/>
      <c r="E14" s="200"/>
      <c r="F14" s="200"/>
      <c r="G14" s="200"/>
      <c r="H14" s="20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3" t="s">
        <v>42</v>
      </c>
      <c r="B21" s="44" t="s">
        <v>43</v>
      </c>
      <c r="C21" s="45"/>
      <c r="D21" s="126">
        <f aca="true" t="shared" si="0" ref="D21:J21">D22+D25+D26+D27+D31+D40</f>
        <v>62331740.46</v>
      </c>
      <c r="E21" s="126">
        <f t="shared" si="0"/>
        <v>59386884.52</v>
      </c>
      <c r="F21" s="126">
        <f t="shared" si="0"/>
        <v>0</v>
      </c>
      <c r="G21" s="126">
        <f t="shared" si="0"/>
        <v>0</v>
      </c>
      <c r="H21" s="126">
        <f t="shared" si="0"/>
        <v>0</v>
      </c>
      <c r="I21" s="126">
        <f t="shared" si="0"/>
        <v>59386884.52</v>
      </c>
      <c r="J21" s="127">
        <f t="shared" si="0"/>
        <v>2944855.94</v>
      </c>
    </row>
    <row r="22" spans="1:10" ht="12.75" customHeight="1">
      <c r="A22" s="50" t="s">
        <v>44</v>
      </c>
      <c r="B22" s="51" t="s">
        <v>45</v>
      </c>
      <c r="C22" s="46" t="s">
        <v>46</v>
      </c>
      <c r="D22" s="128">
        <f aca="true" t="shared" si="1" ref="D22:J22">D24</f>
        <v>0</v>
      </c>
      <c r="E22" s="128">
        <f t="shared" si="1"/>
        <v>0</v>
      </c>
      <c r="F22" s="128">
        <f t="shared" si="1"/>
        <v>0</v>
      </c>
      <c r="G22" s="128">
        <f t="shared" si="1"/>
        <v>0</v>
      </c>
      <c r="H22" s="128">
        <f t="shared" si="1"/>
        <v>0</v>
      </c>
      <c r="I22" s="128">
        <f t="shared" si="1"/>
        <v>0</v>
      </c>
      <c r="J22" s="129">
        <f t="shared" si="1"/>
        <v>0</v>
      </c>
    </row>
    <row r="23" spans="1:10" ht="9.75" customHeight="1">
      <c r="A23" s="47" t="s">
        <v>47</v>
      </c>
      <c r="B23" s="48"/>
      <c r="C23" s="49"/>
      <c r="D23" s="90"/>
      <c r="E23" s="91"/>
      <c r="F23" s="90"/>
      <c r="G23" s="90"/>
      <c r="H23" s="90"/>
      <c r="I23" s="90"/>
      <c r="J23" s="92"/>
    </row>
    <row r="24" spans="1:10" ht="12.75" customHeight="1">
      <c r="A24" s="52" t="s">
        <v>48</v>
      </c>
      <c r="B24" s="53" t="s">
        <v>258</v>
      </c>
      <c r="C24" s="46" t="s">
        <v>46</v>
      </c>
      <c r="D24" s="130"/>
      <c r="E24" s="130"/>
      <c r="F24" s="131"/>
      <c r="G24" s="131"/>
      <c r="H24" s="131"/>
      <c r="I24" s="132">
        <f>SUM(E24:H24)</f>
        <v>0</v>
      </c>
      <c r="J24" s="133">
        <f>D24-I24</f>
        <v>0</v>
      </c>
    </row>
    <row r="25" spans="1:10" ht="12.75" customHeight="1">
      <c r="A25" s="50" t="s">
        <v>50</v>
      </c>
      <c r="B25" s="51" t="s">
        <v>51</v>
      </c>
      <c r="C25" s="46" t="s">
        <v>52</v>
      </c>
      <c r="D25" s="130">
        <v>5656213.3</v>
      </c>
      <c r="E25" s="130">
        <v>5133600.6</v>
      </c>
      <c r="F25" s="131"/>
      <c r="G25" s="131"/>
      <c r="H25" s="131"/>
      <c r="I25" s="132">
        <f>SUM(E25:H25)</f>
        <v>5133600.6</v>
      </c>
      <c r="J25" s="133">
        <f>D25-I25</f>
        <v>522612.7</v>
      </c>
    </row>
    <row r="26" spans="1:10" ht="24" customHeight="1">
      <c r="A26" s="54" t="s">
        <v>53</v>
      </c>
      <c r="B26" s="51" t="s">
        <v>54</v>
      </c>
      <c r="C26" s="46" t="s">
        <v>55</v>
      </c>
      <c r="D26" s="130"/>
      <c r="E26" s="130"/>
      <c r="F26" s="131"/>
      <c r="G26" s="131"/>
      <c r="H26" s="131"/>
      <c r="I26" s="132">
        <f>SUM(E26:H26)</f>
        <v>0</v>
      </c>
      <c r="J26" s="133">
        <f>D26-I26</f>
        <v>0</v>
      </c>
    </row>
    <row r="27" spans="1:10" ht="15.75" customHeight="1">
      <c r="A27" s="50" t="s">
        <v>56</v>
      </c>
      <c r="B27" s="51" t="s">
        <v>57</v>
      </c>
      <c r="C27" s="46" t="s">
        <v>58</v>
      </c>
      <c r="D27" s="128">
        <f aca="true" t="shared" si="2" ref="D27:I27">SUM(D29:D30)</f>
        <v>0</v>
      </c>
      <c r="E27" s="128">
        <f t="shared" si="2"/>
        <v>0</v>
      </c>
      <c r="F27" s="128">
        <f t="shared" si="2"/>
        <v>0</v>
      </c>
      <c r="G27" s="128">
        <f t="shared" si="2"/>
        <v>0</v>
      </c>
      <c r="H27" s="128">
        <f t="shared" si="2"/>
        <v>0</v>
      </c>
      <c r="I27" s="128">
        <f t="shared" si="2"/>
        <v>0</v>
      </c>
      <c r="J27" s="129">
        <f>J29+J30</f>
        <v>0</v>
      </c>
    </row>
    <row r="28" spans="1:10" ht="9.75" customHeight="1">
      <c r="A28" s="47" t="s">
        <v>59</v>
      </c>
      <c r="B28" s="48"/>
      <c r="C28" s="49"/>
      <c r="D28" s="90"/>
      <c r="E28" s="91"/>
      <c r="F28" s="90"/>
      <c r="G28" s="90"/>
      <c r="H28" s="90"/>
      <c r="I28" s="90"/>
      <c r="J28" s="92"/>
    </row>
    <row r="29" spans="1:10" ht="21.75" customHeight="1">
      <c r="A29" s="52" t="s">
        <v>60</v>
      </c>
      <c r="B29" s="53" t="s">
        <v>61</v>
      </c>
      <c r="C29" s="46" t="s">
        <v>62</v>
      </c>
      <c r="D29" s="130"/>
      <c r="E29" s="130"/>
      <c r="F29" s="131"/>
      <c r="G29" s="131"/>
      <c r="H29" s="131"/>
      <c r="I29" s="132">
        <f>SUM(E29:H29)</f>
        <v>0</v>
      </c>
      <c r="J29" s="133">
        <f>D29-I29</f>
        <v>0</v>
      </c>
    </row>
    <row r="30" spans="1:10" ht="23.25" customHeight="1">
      <c r="A30" s="52" t="s">
        <v>63</v>
      </c>
      <c r="B30" s="51" t="s">
        <v>64</v>
      </c>
      <c r="C30" s="46" t="s">
        <v>65</v>
      </c>
      <c r="D30" s="130"/>
      <c r="E30" s="130"/>
      <c r="F30" s="131"/>
      <c r="G30" s="131"/>
      <c r="H30" s="131"/>
      <c r="I30" s="132">
        <f>SUM(E30:H30)</f>
        <v>0</v>
      </c>
      <c r="J30" s="133">
        <f>D30-I30</f>
        <v>0</v>
      </c>
    </row>
    <row r="31" spans="1:10" ht="12" customHeight="1">
      <c r="A31" s="50" t="s">
        <v>66</v>
      </c>
      <c r="B31" s="51" t="s">
        <v>67</v>
      </c>
      <c r="C31" s="46"/>
      <c r="D31" s="134">
        <f aca="true" t="shared" si="3" ref="D31:J31">SUM(D33:D39)</f>
        <v>0</v>
      </c>
      <c r="E31" s="134">
        <f t="shared" si="3"/>
        <v>0</v>
      </c>
      <c r="F31" s="134">
        <f t="shared" si="3"/>
        <v>0</v>
      </c>
      <c r="G31" s="134">
        <f t="shared" si="3"/>
        <v>0</v>
      </c>
      <c r="H31" s="134">
        <f t="shared" si="3"/>
        <v>0</v>
      </c>
      <c r="I31" s="134">
        <f t="shared" si="3"/>
        <v>0</v>
      </c>
      <c r="J31" s="135">
        <f t="shared" si="3"/>
        <v>0</v>
      </c>
    </row>
    <row r="32" spans="1:10" ht="9.75" customHeight="1">
      <c r="A32" s="47" t="s">
        <v>59</v>
      </c>
      <c r="B32" s="48"/>
      <c r="C32" s="55"/>
      <c r="D32" s="90"/>
      <c r="E32" s="91"/>
      <c r="F32" s="90"/>
      <c r="G32" s="90"/>
      <c r="H32" s="90"/>
      <c r="I32" s="90"/>
      <c r="J32" s="92"/>
    </row>
    <row r="33" spans="1:10" ht="12" customHeight="1">
      <c r="A33" s="52" t="s">
        <v>251</v>
      </c>
      <c r="B33" s="53" t="s">
        <v>69</v>
      </c>
      <c r="C33" s="46" t="s">
        <v>240</v>
      </c>
      <c r="D33" s="130"/>
      <c r="E33" s="130"/>
      <c r="F33" s="131"/>
      <c r="G33" s="131"/>
      <c r="H33" s="131"/>
      <c r="I33" s="136">
        <f aca="true" t="shared" si="4" ref="I33:I39">SUM(E33:H33)</f>
        <v>0</v>
      </c>
      <c r="J33" s="137">
        <f aca="true" t="shared" si="5" ref="J33:J39">D33-I33</f>
        <v>0</v>
      </c>
    </row>
    <row r="34" spans="1:10" ht="12" customHeight="1">
      <c r="A34" s="58" t="s">
        <v>252</v>
      </c>
      <c r="B34" s="53" t="s">
        <v>241</v>
      </c>
      <c r="C34" s="46" t="s">
        <v>246</v>
      </c>
      <c r="D34" s="130"/>
      <c r="E34" s="130"/>
      <c r="F34" s="131"/>
      <c r="G34" s="131"/>
      <c r="H34" s="131"/>
      <c r="I34" s="136">
        <f t="shared" si="4"/>
        <v>0</v>
      </c>
      <c r="J34" s="137">
        <f t="shared" si="5"/>
        <v>0</v>
      </c>
    </row>
    <row r="35" spans="1:10" ht="12" customHeight="1">
      <c r="A35" s="58" t="s">
        <v>253</v>
      </c>
      <c r="B35" s="53" t="s">
        <v>242</v>
      </c>
      <c r="C35" s="46" t="s">
        <v>247</v>
      </c>
      <c r="D35" s="130"/>
      <c r="E35" s="130"/>
      <c r="F35" s="131"/>
      <c r="G35" s="131"/>
      <c r="H35" s="131"/>
      <c r="I35" s="136">
        <f t="shared" si="4"/>
        <v>0</v>
      </c>
      <c r="J35" s="137">
        <f t="shared" si="5"/>
        <v>0</v>
      </c>
    </row>
    <row r="36" spans="1:10" ht="12" customHeight="1">
      <c r="A36" s="58" t="s">
        <v>254</v>
      </c>
      <c r="B36" s="53" t="s">
        <v>243</v>
      </c>
      <c r="C36" s="46" t="s">
        <v>248</v>
      </c>
      <c r="D36" s="130"/>
      <c r="E36" s="130"/>
      <c r="F36" s="131"/>
      <c r="G36" s="131"/>
      <c r="H36" s="131"/>
      <c r="I36" s="136">
        <f t="shared" si="4"/>
        <v>0</v>
      </c>
      <c r="J36" s="137">
        <f t="shared" si="5"/>
        <v>0</v>
      </c>
    </row>
    <row r="37" spans="1:10" ht="12.75" customHeight="1">
      <c r="A37" s="58" t="s">
        <v>255</v>
      </c>
      <c r="B37" s="51" t="s">
        <v>70</v>
      </c>
      <c r="C37" s="46" t="s">
        <v>188</v>
      </c>
      <c r="D37" s="130"/>
      <c r="E37" s="130"/>
      <c r="F37" s="131"/>
      <c r="G37" s="131"/>
      <c r="H37" s="131"/>
      <c r="I37" s="136">
        <f t="shared" si="4"/>
        <v>0</v>
      </c>
      <c r="J37" s="137">
        <f t="shared" si="5"/>
        <v>0</v>
      </c>
    </row>
    <row r="38" spans="1:10" ht="12.75" customHeight="1">
      <c r="A38" s="58" t="s">
        <v>256</v>
      </c>
      <c r="B38" s="51" t="s">
        <v>244</v>
      </c>
      <c r="C38" s="46" t="s">
        <v>249</v>
      </c>
      <c r="D38" s="130"/>
      <c r="E38" s="130"/>
      <c r="F38" s="131"/>
      <c r="G38" s="131"/>
      <c r="H38" s="131"/>
      <c r="I38" s="136">
        <f t="shared" si="4"/>
        <v>0</v>
      </c>
      <c r="J38" s="137">
        <f t="shared" si="5"/>
        <v>0</v>
      </c>
    </row>
    <row r="39" spans="1:10" ht="12.75" customHeight="1">
      <c r="A39" s="58" t="s">
        <v>257</v>
      </c>
      <c r="B39" s="51" t="s">
        <v>245</v>
      </c>
      <c r="C39" s="46" t="s">
        <v>250</v>
      </c>
      <c r="D39" s="130"/>
      <c r="E39" s="130"/>
      <c r="F39" s="131"/>
      <c r="G39" s="131"/>
      <c r="H39" s="131"/>
      <c r="I39" s="136">
        <f t="shared" si="4"/>
        <v>0</v>
      </c>
      <c r="J39" s="137">
        <f t="shared" si="5"/>
        <v>0</v>
      </c>
    </row>
    <row r="40" spans="1:10" ht="13.5" customHeight="1">
      <c r="A40" s="56" t="s">
        <v>71</v>
      </c>
      <c r="B40" s="51" t="s">
        <v>72</v>
      </c>
      <c r="C40" s="57" t="s">
        <v>73</v>
      </c>
      <c r="D40" s="134">
        <f aca="true" t="shared" si="6" ref="D40:J40">SUM(D42:D45)</f>
        <v>56675527.16</v>
      </c>
      <c r="E40" s="134">
        <f t="shared" si="6"/>
        <v>54253283.92</v>
      </c>
      <c r="F40" s="134">
        <f t="shared" si="6"/>
        <v>0</v>
      </c>
      <c r="G40" s="134">
        <f t="shared" si="6"/>
        <v>0</v>
      </c>
      <c r="H40" s="134">
        <f t="shared" si="6"/>
        <v>0</v>
      </c>
      <c r="I40" s="134">
        <f t="shared" si="6"/>
        <v>54253283.92</v>
      </c>
      <c r="J40" s="135">
        <f t="shared" si="6"/>
        <v>2422243.24</v>
      </c>
    </row>
    <row r="41" spans="1:10" ht="9.75" customHeight="1">
      <c r="A41" s="47" t="s">
        <v>47</v>
      </c>
      <c r="B41" s="48"/>
      <c r="C41" s="49"/>
      <c r="D41" s="90"/>
      <c r="E41" s="91"/>
      <c r="F41" s="90"/>
      <c r="G41" s="90"/>
      <c r="H41" s="90"/>
      <c r="I41" s="90"/>
      <c r="J41" s="92"/>
    </row>
    <row r="42" spans="1:10" ht="21.75" customHeight="1">
      <c r="A42" s="52" t="s">
        <v>74</v>
      </c>
      <c r="B42" s="53" t="s">
        <v>49</v>
      </c>
      <c r="C42" s="46" t="s">
        <v>73</v>
      </c>
      <c r="D42" s="130">
        <v>54805227.16</v>
      </c>
      <c r="E42" s="130">
        <v>52664883.92</v>
      </c>
      <c r="F42" s="131"/>
      <c r="G42" s="131"/>
      <c r="H42" s="131"/>
      <c r="I42" s="136">
        <f>SUM(E42:H42)</f>
        <v>52664883.92</v>
      </c>
      <c r="J42" s="137">
        <f>D42-I42</f>
        <v>2140343.24</v>
      </c>
    </row>
    <row r="43" spans="1:10" ht="12" customHeight="1">
      <c r="A43" s="58" t="s">
        <v>75</v>
      </c>
      <c r="B43" s="53" t="s">
        <v>76</v>
      </c>
      <c r="C43" s="46" t="s">
        <v>73</v>
      </c>
      <c r="D43" s="130">
        <v>1870300</v>
      </c>
      <c r="E43" s="130">
        <v>1588400</v>
      </c>
      <c r="F43" s="131"/>
      <c r="G43" s="131"/>
      <c r="H43" s="131"/>
      <c r="I43" s="136">
        <f>SUM(E43:H43)</f>
        <v>1588400</v>
      </c>
      <c r="J43" s="137">
        <f>D43-I43</f>
        <v>281900</v>
      </c>
    </row>
    <row r="44" spans="1:10" ht="12.75" customHeight="1">
      <c r="A44" s="58" t="s">
        <v>77</v>
      </c>
      <c r="B44" s="53" t="s">
        <v>78</v>
      </c>
      <c r="C44" s="46" t="s">
        <v>73</v>
      </c>
      <c r="D44" s="130"/>
      <c r="E44" s="130"/>
      <c r="F44" s="131"/>
      <c r="G44" s="131"/>
      <c r="H44" s="131"/>
      <c r="I44" s="136">
        <f>SUM(E44:H44)</f>
        <v>0</v>
      </c>
      <c r="J44" s="137">
        <f>D44-I44</f>
        <v>0</v>
      </c>
    </row>
    <row r="45" spans="1:10" ht="13.5" thickBot="1">
      <c r="A45" s="59" t="s">
        <v>79</v>
      </c>
      <c r="B45" s="60" t="s">
        <v>80</v>
      </c>
      <c r="C45" s="61" t="s">
        <v>73</v>
      </c>
      <c r="D45" s="125"/>
      <c r="E45" s="125"/>
      <c r="F45" s="125"/>
      <c r="G45" s="125"/>
      <c r="H45" s="125"/>
      <c r="I45" s="138">
        <f>SUM(E45:H45)</f>
        <v>0</v>
      </c>
      <c r="J45" s="139">
        <f>D45-I45</f>
        <v>0</v>
      </c>
    </row>
    <row r="46" spans="1:10" ht="15.75" customHeight="1" thickBot="1">
      <c r="A46" s="200" t="s">
        <v>81</v>
      </c>
      <c r="B46" s="200"/>
      <c r="C46" s="200"/>
      <c r="D46" s="200"/>
      <c r="E46" s="200"/>
      <c r="F46" s="200"/>
      <c r="G46" s="200"/>
      <c r="H46" s="200"/>
      <c r="I46" s="5"/>
      <c r="J46" s="14"/>
    </row>
    <row r="47" spans="1:10" ht="12.75">
      <c r="A47" s="43" t="s">
        <v>82</v>
      </c>
      <c r="B47" s="68" t="s">
        <v>83</v>
      </c>
      <c r="C47" s="69"/>
      <c r="D47" s="126">
        <f aca="true" t="shared" si="7" ref="D47:J47">D49+D62+D95+D99+D103+D107+D111+D116+D131</f>
        <v>62760678.51</v>
      </c>
      <c r="E47" s="126">
        <f t="shared" si="7"/>
        <v>59351759.5</v>
      </c>
      <c r="F47" s="126">
        <f t="shared" si="7"/>
        <v>0</v>
      </c>
      <c r="G47" s="126">
        <f t="shared" si="7"/>
        <v>162684.38</v>
      </c>
      <c r="H47" s="126">
        <f t="shared" si="7"/>
        <v>0</v>
      </c>
      <c r="I47" s="126">
        <f t="shared" si="7"/>
        <v>59514443.88</v>
      </c>
      <c r="J47" s="127">
        <f t="shared" si="7"/>
        <v>3272332.44</v>
      </c>
    </row>
    <row r="48" spans="1:10" ht="9.75" customHeight="1">
      <c r="A48" s="62" t="s">
        <v>84</v>
      </c>
      <c r="B48" s="63"/>
      <c r="C48" s="64"/>
      <c r="D48" s="93"/>
      <c r="E48" s="94"/>
      <c r="F48" s="93"/>
      <c r="G48" s="93"/>
      <c r="H48" s="93"/>
      <c r="I48" s="93"/>
      <c r="J48" s="95"/>
    </row>
    <row r="49" spans="1:10" ht="22.5" customHeight="1">
      <c r="A49" s="54" t="s">
        <v>85</v>
      </c>
      <c r="B49" s="70" t="s">
        <v>86</v>
      </c>
      <c r="C49" s="46" t="s">
        <v>87</v>
      </c>
      <c r="D49" s="140">
        <f aca="true" t="shared" si="8" ref="D49:J49">D51+D52+D61</f>
        <v>48468409.83</v>
      </c>
      <c r="E49" s="140">
        <f t="shared" si="8"/>
        <v>45901331.11</v>
      </c>
      <c r="F49" s="140">
        <f t="shared" si="8"/>
        <v>0</v>
      </c>
      <c r="G49" s="140">
        <f t="shared" si="8"/>
        <v>100061.38</v>
      </c>
      <c r="H49" s="140">
        <f t="shared" si="8"/>
        <v>0</v>
      </c>
      <c r="I49" s="140">
        <f t="shared" si="8"/>
        <v>46001392.49</v>
      </c>
      <c r="J49" s="141">
        <f t="shared" si="8"/>
        <v>2467017.34</v>
      </c>
    </row>
    <row r="50" spans="1:10" ht="9.75" customHeight="1">
      <c r="A50" s="65" t="s">
        <v>59</v>
      </c>
      <c r="B50" s="48"/>
      <c r="C50" s="66"/>
      <c r="D50" s="90"/>
      <c r="E50" s="91"/>
      <c r="F50" s="90"/>
      <c r="G50" s="90"/>
      <c r="H50" s="90"/>
      <c r="I50" s="90"/>
      <c r="J50" s="92"/>
    </row>
    <row r="51" spans="1:10" ht="15.75" customHeight="1">
      <c r="A51" s="52" t="s">
        <v>88</v>
      </c>
      <c r="B51" s="53" t="s">
        <v>89</v>
      </c>
      <c r="C51" s="71" t="s">
        <v>90</v>
      </c>
      <c r="D51" s="131">
        <v>36572539.44</v>
      </c>
      <c r="E51" s="130">
        <v>34657245.93</v>
      </c>
      <c r="F51" s="131"/>
      <c r="G51" s="131">
        <v>48127.64</v>
      </c>
      <c r="H51" s="131"/>
      <c r="I51" s="132">
        <f aca="true" t="shared" si="9" ref="I51:I61">SUM(E51:H51)</f>
        <v>34705373.57</v>
      </c>
      <c r="J51" s="133">
        <f aca="true" t="shared" si="10" ref="J51:J61">D51-I51</f>
        <v>1867165.87</v>
      </c>
    </row>
    <row r="52" spans="1:10" ht="15.75" customHeight="1">
      <c r="A52" s="58" t="s">
        <v>91</v>
      </c>
      <c r="B52" s="51" t="s">
        <v>92</v>
      </c>
      <c r="C52" s="71" t="s">
        <v>93</v>
      </c>
      <c r="D52" s="146">
        <f>SUM(D53:D60)</f>
        <v>1752213.6</v>
      </c>
      <c r="E52" s="134">
        <f>SUM(E53:E60)</f>
        <v>1503981.65</v>
      </c>
      <c r="F52" s="146">
        <f>SUM(F53:F60)</f>
        <v>0</v>
      </c>
      <c r="G52" s="146">
        <f>SUM(G53:G60)</f>
        <v>51933.74</v>
      </c>
      <c r="H52" s="146">
        <f>SUM(H53:H60)</f>
        <v>0</v>
      </c>
      <c r="I52" s="136">
        <f t="shared" si="9"/>
        <v>1555915.39</v>
      </c>
      <c r="J52" s="137">
        <f t="shared" si="10"/>
        <v>196298.21</v>
      </c>
    </row>
    <row r="53" spans="1:10" ht="12.75">
      <c r="A53" s="168" t="s">
        <v>311</v>
      </c>
      <c r="B53" s="51"/>
      <c r="C53" s="71" t="s">
        <v>265</v>
      </c>
      <c r="D53" s="131">
        <v>1566013.6</v>
      </c>
      <c r="E53" s="130">
        <v>1343527.62</v>
      </c>
      <c r="F53" s="131"/>
      <c r="G53" s="131">
        <v>37516.74</v>
      </c>
      <c r="H53" s="131"/>
      <c r="I53" s="132">
        <f t="shared" si="9"/>
        <v>1381044.36</v>
      </c>
      <c r="J53" s="133">
        <f t="shared" si="10"/>
        <v>184969.24</v>
      </c>
    </row>
    <row r="54" spans="1:10" ht="12.75">
      <c r="A54" s="168" t="s">
        <v>312</v>
      </c>
      <c r="B54" s="51"/>
      <c r="C54" s="71" t="s">
        <v>266</v>
      </c>
      <c r="D54" s="131"/>
      <c r="E54" s="130"/>
      <c r="F54" s="131"/>
      <c r="G54" s="131"/>
      <c r="H54" s="131"/>
      <c r="I54" s="132">
        <f t="shared" si="9"/>
        <v>0</v>
      </c>
      <c r="J54" s="133">
        <f t="shared" si="10"/>
        <v>0</v>
      </c>
    </row>
    <row r="55" spans="1:10" ht="12.75">
      <c r="A55" s="168" t="s">
        <v>313</v>
      </c>
      <c r="B55" s="51"/>
      <c r="C55" s="71" t="s">
        <v>267</v>
      </c>
      <c r="D55" s="131"/>
      <c r="E55" s="130"/>
      <c r="F55" s="131"/>
      <c r="G55" s="131"/>
      <c r="H55" s="131"/>
      <c r="I55" s="132">
        <f t="shared" si="9"/>
        <v>0</v>
      </c>
      <c r="J55" s="133">
        <f t="shared" si="10"/>
        <v>0</v>
      </c>
    </row>
    <row r="56" spans="1:10" ht="21">
      <c r="A56" s="168" t="s">
        <v>314</v>
      </c>
      <c r="B56" s="51"/>
      <c r="C56" s="71" t="s">
        <v>268</v>
      </c>
      <c r="D56" s="131"/>
      <c r="E56" s="130"/>
      <c r="F56" s="131"/>
      <c r="G56" s="131"/>
      <c r="H56" s="131"/>
      <c r="I56" s="132">
        <f t="shared" si="9"/>
        <v>0</v>
      </c>
      <c r="J56" s="133">
        <f t="shared" si="10"/>
        <v>0</v>
      </c>
    </row>
    <row r="57" spans="1:10" ht="12.75">
      <c r="A57" s="168" t="s">
        <v>315</v>
      </c>
      <c r="B57" s="51"/>
      <c r="C57" s="71" t="s">
        <v>269</v>
      </c>
      <c r="D57" s="131"/>
      <c r="E57" s="130"/>
      <c r="F57" s="131"/>
      <c r="G57" s="131"/>
      <c r="H57" s="131"/>
      <c r="I57" s="132">
        <f t="shared" si="9"/>
        <v>0</v>
      </c>
      <c r="J57" s="133">
        <f t="shared" si="10"/>
        <v>0</v>
      </c>
    </row>
    <row r="58" spans="1:10" ht="21">
      <c r="A58" s="168" t="s">
        <v>316</v>
      </c>
      <c r="B58" s="51"/>
      <c r="C58" s="71" t="s">
        <v>270</v>
      </c>
      <c r="D58" s="131">
        <v>39328.97</v>
      </c>
      <c r="E58" s="130">
        <v>28000</v>
      </c>
      <c r="F58" s="131"/>
      <c r="G58" s="131"/>
      <c r="H58" s="131"/>
      <c r="I58" s="132">
        <f t="shared" si="9"/>
        <v>28000</v>
      </c>
      <c r="J58" s="133">
        <f t="shared" si="10"/>
        <v>11328.97</v>
      </c>
    </row>
    <row r="59" spans="1:10" ht="21">
      <c r="A59" s="168" t="s">
        <v>317</v>
      </c>
      <c r="B59" s="51"/>
      <c r="C59" s="71" t="s">
        <v>271</v>
      </c>
      <c r="D59" s="131">
        <v>86776</v>
      </c>
      <c r="E59" s="130">
        <v>86776</v>
      </c>
      <c r="F59" s="131"/>
      <c r="G59" s="131"/>
      <c r="H59" s="131"/>
      <c r="I59" s="132">
        <f t="shared" si="9"/>
        <v>86776</v>
      </c>
      <c r="J59" s="133">
        <f t="shared" si="10"/>
        <v>0</v>
      </c>
    </row>
    <row r="60" spans="1:10" ht="12.75">
      <c r="A60" s="168" t="s">
        <v>318</v>
      </c>
      <c r="B60" s="51"/>
      <c r="C60" s="71" t="s">
        <v>272</v>
      </c>
      <c r="D60" s="131">
        <v>60095.03</v>
      </c>
      <c r="E60" s="130">
        <v>45678.03</v>
      </c>
      <c r="F60" s="131"/>
      <c r="G60" s="131">
        <v>14417</v>
      </c>
      <c r="H60" s="131"/>
      <c r="I60" s="132">
        <f t="shared" si="9"/>
        <v>60095.03</v>
      </c>
      <c r="J60" s="133">
        <f t="shared" si="10"/>
        <v>0</v>
      </c>
    </row>
    <row r="61" spans="1:10" ht="15.75" customHeight="1">
      <c r="A61" s="58" t="s">
        <v>94</v>
      </c>
      <c r="B61" s="51" t="s">
        <v>95</v>
      </c>
      <c r="C61" s="71" t="s">
        <v>96</v>
      </c>
      <c r="D61" s="131">
        <v>10143656.79</v>
      </c>
      <c r="E61" s="130">
        <v>9740103.53</v>
      </c>
      <c r="F61" s="131"/>
      <c r="G61" s="131"/>
      <c r="H61" s="131"/>
      <c r="I61" s="132">
        <f t="shared" si="9"/>
        <v>9740103.53</v>
      </c>
      <c r="J61" s="133">
        <f t="shared" si="10"/>
        <v>403553.26</v>
      </c>
    </row>
    <row r="62" spans="1:10" ht="15.75" customHeight="1">
      <c r="A62" s="54" t="s">
        <v>97</v>
      </c>
      <c r="B62" s="51" t="s">
        <v>98</v>
      </c>
      <c r="C62" s="71" t="s">
        <v>99</v>
      </c>
      <c r="D62" s="140">
        <f aca="true" t="shared" si="11" ref="D62:I62">D64+D65+D70+D74+D75+D85</f>
        <v>6300368.07</v>
      </c>
      <c r="E62" s="140">
        <f t="shared" si="11"/>
        <v>6218774.73</v>
      </c>
      <c r="F62" s="140">
        <f t="shared" si="11"/>
        <v>0</v>
      </c>
      <c r="G62" s="140">
        <f t="shared" si="11"/>
        <v>62623</v>
      </c>
      <c r="H62" s="140">
        <f t="shared" si="11"/>
        <v>0</v>
      </c>
      <c r="I62" s="140">
        <f t="shared" si="11"/>
        <v>6281397.73</v>
      </c>
      <c r="J62" s="129">
        <f>SUM(J64:J85)</f>
        <v>22197.51</v>
      </c>
    </row>
    <row r="63" spans="1:10" ht="9.75" customHeight="1">
      <c r="A63" s="65" t="s">
        <v>59</v>
      </c>
      <c r="B63" s="48"/>
      <c r="C63" s="66"/>
      <c r="D63" s="90"/>
      <c r="E63" s="91"/>
      <c r="F63" s="90"/>
      <c r="G63" s="90"/>
      <c r="H63" s="90"/>
      <c r="I63" s="90"/>
      <c r="J63" s="92"/>
    </row>
    <row r="64" spans="1:10" ht="15.75" customHeight="1">
      <c r="A64" s="52" t="s">
        <v>100</v>
      </c>
      <c r="B64" s="53" t="s">
        <v>101</v>
      </c>
      <c r="C64" s="71" t="s">
        <v>102</v>
      </c>
      <c r="D64" s="131">
        <v>68846.34</v>
      </c>
      <c r="E64" s="130">
        <v>68769.3</v>
      </c>
      <c r="F64" s="131"/>
      <c r="G64" s="131"/>
      <c r="H64" s="131"/>
      <c r="I64" s="132">
        <f aca="true" t="shared" si="12" ref="I64:I94">SUM(E64:H64)</f>
        <v>68769.3</v>
      </c>
      <c r="J64" s="133">
        <f aca="true" t="shared" si="13" ref="J64:J94">D64-I64</f>
        <v>77.04</v>
      </c>
    </row>
    <row r="65" spans="1:10" ht="15" customHeight="1">
      <c r="A65" s="58" t="s">
        <v>103</v>
      </c>
      <c r="B65" s="51" t="s">
        <v>104</v>
      </c>
      <c r="C65" s="71" t="s">
        <v>105</v>
      </c>
      <c r="D65" s="146">
        <f>SUM(D66:D69)</f>
        <v>17200</v>
      </c>
      <c r="E65" s="134">
        <f>SUM(E66:E69)</f>
        <v>0</v>
      </c>
      <c r="F65" s="146">
        <f>SUM(F66:F69)</f>
        <v>0</v>
      </c>
      <c r="G65" s="146">
        <f>SUM(G66:G69)</f>
        <v>17200</v>
      </c>
      <c r="H65" s="146">
        <f>SUM(H66:H69)</f>
        <v>0</v>
      </c>
      <c r="I65" s="136">
        <f t="shared" si="12"/>
        <v>17200</v>
      </c>
      <c r="J65" s="137">
        <f t="shared" si="13"/>
        <v>0</v>
      </c>
    </row>
    <row r="66" spans="1:10" ht="12.75">
      <c r="A66" s="168" t="s">
        <v>319</v>
      </c>
      <c r="B66" s="51"/>
      <c r="C66" s="71" t="s">
        <v>273</v>
      </c>
      <c r="D66" s="131"/>
      <c r="E66" s="130"/>
      <c r="F66" s="131"/>
      <c r="G66" s="131"/>
      <c r="H66" s="131"/>
      <c r="I66" s="132">
        <f t="shared" si="12"/>
        <v>0</v>
      </c>
      <c r="J66" s="133">
        <f t="shared" si="13"/>
        <v>0</v>
      </c>
    </row>
    <row r="67" spans="1:10" ht="12.75">
      <c r="A67" s="168" t="s">
        <v>320</v>
      </c>
      <c r="B67" s="51"/>
      <c r="C67" s="71" t="s">
        <v>274</v>
      </c>
      <c r="D67" s="131">
        <v>17200</v>
      </c>
      <c r="E67" s="130"/>
      <c r="F67" s="131"/>
      <c r="G67" s="131">
        <v>17200</v>
      </c>
      <c r="H67" s="131"/>
      <c r="I67" s="132">
        <f t="shared" si="12"/>
        <v>17200</v>
      </c>
      <c r="J67" s="133">
        <f t="shared" si="13"/>
        <v>0</v>
      </c>
    </row>
    <row r="68" spans="1:10" ht="21">
      <c r="A68" s="168" t="s">
        <v>321</v>
      </c>
      <c r="B68" s="51"/>
      <c r="C68" s="71" t="s">
        <v>275</v>
      </c>
      <c r="D68" s="131"/>
      <c r="E68" s="130"/>
      <c r="F68" s="131"/>
      <c r="G68" s="131"/>
      <c r="H68" s="131"/>
      <c r="I68" s="132">
        <f t="shared" si="12"/>
        <v>0</v>
      </c>
      <c r="J68" s="133">
        <f t="shared" si="13"/>
        <v>0</v>
      </c>
    </row>
    <row r="69" spans="1:10" ht="21">
      <c r="A69" s="168" t="s">
        <v>322</v>
      </c>
      <c r="B69" s="51"/>
      <c r="C69" s="71" t="s">
        <v>276</v>
      </c>
      <c r="D69" s="131"/>
      <c r="E69" s="130"/>
      <c r="F69" s="131"/>
      <c r="G69" s="131"/>
      <c r="H69" s="131"/>
      <c r="I69" s="132">
        <f t="shared" si="12"/>
        <v>0</v>
      </c>
      <c r="J69" s="133">
        <f t="shared" si="13"/>
        <v>0</v>
      </c>
    </row>
    <row r="70" spans="1:10" ht="18.75" customHeight="1">
      <c r="A70" s="58" t="s">
        <v>106</v>
      </c>
      <c r="B70" s="51" t="s">
        <v>107</v>
      </c>
      <c r="C70" s="71" t="s">
        <v>108</v>
      </c>
      <c r="D70" s="146">
        <f>SUM(D71:D73)</f>
        <v>2538887.76</v>
      </c>
      <c r="E70" s="134">
        <f>SUM(E71:E73)</f>
        <v>2538206.16</v>
      </c>
      <c r="F70" s="134">
        <f>SUM(F71:F73)</f>
        <v>0</v>
      </c>
      <c r="G70" s="134">
        <f>SUM(G71:G73)</f>
        <v>0</v>
      </c>
      <c r="H70" s="134">
        <f>SUM(H71:H73)</f>
        <v>0</v>
      </c>
      <c r="I70" s="132">
        <f t="shared" si="12"/>
        <v>2538206.16</v>
      </c>
      <c r="J70" s="133">
        <f t="shared" si="13"/>
        <v>681.6</v>
      </c>
    </row>
    <row r="71" spans="1:10" ht="21">
      <c r="A71" s="168" t="s">
        <v>323</v>
      </c>
      <c r="B71" s="51"/>
      <c r="C71" s="71" t="s">
        <v>277</v>
      </c>
      <c r="D71" s="131">
        <v>1429993.76</v>
      </c>
      <c r="E71" s="130">
        <v>1429918.65</v>
      </c>
      <c r="F71" s="131"/>
      <c r="G71" s="131"/>
      <c r="H71" s="131"/>
      <c r="I71" s="132">
        <f t="shared" si="12"/>
        <v>1429918.65</v>
      </c>
      <c r="J71" s="133">
        <f t="shared" si="13"/>
        <v>75.11</v>
      </c>
    </row>
    <row r="72" spans="1:10" ht="12.75">
      <c r="A72" s="168" t="s">
        <v>324</v>
      </c>
      <c r="B72" s="51"/>
      <c r="C72" s="71" t="s">
        <v>278</v>
      </c>
      <c r="D72" s="131">
        <v>568700</v>
      </c>
      <c r="E72" s="130">
        <v>568439.55</v>
      </c>
      <c r="F72" s="131"/>
      <c r="G72" s="131"/>
      <c r="H72" s="131"/>
      <c r="I72" s="132">
        <f t="shared" si="12"/>
        <v>568439.55</v>
      </c>
      <c r="J72" s="133">
        <f t="shared" si="13"/>
        <v>260.45</v>
      </c>
    </row>
    <row r="73" spans="1:10" ht="12.75">
      <c r="A73" s="168" t="s">
        <v>325</v>
      </c>
      <c r="B73" s="51"/>
      <c r="C73" s="71" t="s">
        <v>279</v>
      </c>
      <c r="D73" s="131">
        <v>540194</v>
      </c>
      <c r="E73" s="130">
        <v>539847.96</v>
      </c>
      <c r="F73" s="131"/>
      <c r="G73" s="131"/>
      <c r="H73" s="131"/>
      <c r="I73" s="132">
        <f t="shared" si="12"/>
        <v>539847.96</v>
      </c>
      <c r="J73" s="133">
        <f t="shared" si="13"/>
        <v>346.04</v>
      </c>
    </row>
    <row r="74" spans="1:10" ht="15.75" customHeight="1">
      <c r="A74" s="58" t="s">
        <v>109</v>
      </c>
      <c r="B74" s="51" t="s">
        <v>110</v>
      </c>
      <c r="C74" s="71" t="s">
        <v>111</v>
      </c>
      <c r="D74" s="131"/>
      <c r="E74" s="130"/>
      <c r="F74" s="131"/>
      <c r="G74" s="131"/>
      <c r="H74" s="131"/>
      <c r="I74" s="132">
        <f t="shared" si="12"/>
        <v>0</v>
      </c>
      <c r="J74" s="133">
        <f t="shared" si="13"/>
        <v>0</v>
      </c>
    </row>
    <row r="75" spans="1:10" ht="18" customHeight="1">
      <c r="A75" s="58" t="s">
        <v>112</v>
      </c>
      <c r="B75" s="51" t="s">
        <v>113</v>
      </c>
      <c r="C75" s="71" t="s">
        <v>114</v>
      </c>
      <c r="D75" s="146">
        <f>SUM(D76:D84)</f>
        <v>2168901.89</v>
      </c>
      <c r="E75" s="146">
        <f>SUM(E76:E84)</f>
        <v>2166356.32</v>
      </c>
      <c r="F75" s="146">
        <f>SUM(F76:F84)</f>
        <v>0</v>
      </c>
      <c r="G75" s="146">
        <f>SUM(G76:G84)</f>
        <v>0</v>
      </c>
      <c r="H75" s="146">
        <f>SUM(H76:H84)</f>
        <v>0</v>
      </c>
      <c r="I75" s="132">
        <f t="shared" si="12"/>
        <v>2166356.32</v>
      </c>
      <c r="J75" s="133">
        <f t="shared" si="13"/>
        <v>2545.57</v>
      </c>
    </row>
    <row r="76" spans="1:10" ht="12.75">
      <c r="A76" s="168" t="s">
        <v>326</v>
      </c>
      <c r="B76" s="51"/>
      <c r="C76" s="71" t="s">
        <v>280</v>
      </c>
      <c r="D76" s="131">
        <v>1346876.89</v>
      </c>
      <c r="E76" s="130">
        <v>1346853.67</v>
      </c>
      <c r="F76" s="131"/>
      <c r="G76" s="131"/>
      <c r="H76" s="131"/>
      <c r="I76" s="132">
        <f t="shared" si="12"/>
        <v>1346853.67</v>
      </c>
      <c r="J76" s="133">
        <f t="shared" si="13"/>
        <v>23.22</v>
      </c>
    </row>
    <row r="77" spans="1:10" ht="12.75">
      <c r="A77" s="168" t="s">
        <v>327</v>
      </c>
      <c r="B77" s="51"/>
      <c r="C77" s="71" t="s">
        <v>281</v>
      </c>
      <c r="D77" s="131">
        <v>174233.38</v>
      </c>
      <c r="E77" s="130">
        <v>173711.03</v>
      </c>
      <c r="F77" s="131"/>
      <c r="G77" s="131"/>
      <c r="H77" s="131"/>
      <c r="I77" s="132">
        <f t="shared" si="12"/>
        <v>173711.03</v>
      </c>
      <c r="J77" s="133">
        <f t="shared" si="13"/>
        <v>522.35</v>
      </c>
    </row>
    <row r="78" spans="1:10" ht="12.75">
      <c r="A78" s="168" t="s">
        <v>328</v>
      </c>
      <c r="B78" s="51"/>
      <c r="C78" s="71" t="s">
        <v>282</v>
      </c>
      <c r="D78" s="131">
        <v>158500</v>
      </c>
      <c r="E78" s="130">
        <v>158500</v>
      </c>
      <c r="F78" s="131"/>
      <c r="G78" s="131"/>
      <c r="H78" s="131"/>
      <c r="I78" s="132">
        <f t="shared" si="12"/>
        <v>158500</v>
      </c>
      <c r="J78" s="133">
        <f t="shared" si="13"/>
        <v>0</v>
      </c>
    </row>
    <row r="79" spans="1:10" ht="12.75">
      <c r="A79" s="168" t="s">
        <v>329</v>
      </c>
      <c r="B79" s="51"/>
      <c r="C79" s="71" t="s">
        <v>283</v>
      </c>
      <c r="D79" s="131"/>
      <c r="E79" s="130"/>
      <c r="F79" s="131"/>
      <c r="G79" s="131"/>
      <c r="H79" s="131"/>
      <c r="I79" s="132">
        <f t="shared" si="12"/>
        <v>0</v>
      </c>
      <c r="J79" s="133">
        <f t="shared" si="13"/>
        <v>0</v>
      </c>
    </row>
    <row r="80" spans="1:10" ht="12.75">
      <c r="A80" s="168" t="s">
        <v>330</v>
      </c>
      <c r="B80" s="51"/>
      <c r="C80" s="71" t="s">
        <v>284</v>
      </c>
      <c r="D80" s="131"/>
      <c r="E80" s="130"/>
      <c r="F80" s="131"/>
      <c r="G80" s="131"/>
      <c r="H80" s="131"/>
      <c r="I80" s="132">
        <f t="shared" si="12"/>
        <v>0</v>
      </c>
      <c r="J80" s="133">
        <f t="shared" si="13"/>
        <v>0</v>
      </c>
    </row>
    <row r="81" spans="1:10" ht="12.75">
      <c r="A81" s="168" t="s">
        <v>331</v>
      </c>
      <c r="B81" s="51"/>
      <c r="C81" s="71" t="s">
        <v>285</v>
      </c>
      <c r="D81" s="131"/>
      <c r="E81" s="130"/>
      <c r="F81" s="131"/>
      <c r="G81" s="131"/>
      <c r="H81" s="131"/>
      <c r="I81" s="132">
        <f t="shared" si="12"/>
        <v>0</v>
      </c>
      <c r="J81" s="133">
        <f t="shared" si="13"/>
        <v>0</v>
      </c>
    </row>
    <row r="82" spans="1:10" ht="12.75">
      <c r="A82" s="168" t="s">
        <v>332</v>
      </c>
      <c r="B82" s="51"/>
      <c r="C82" s="71" t="s">
        <v>286</v>
      </c>
      <c r="D82" s="131">
        <v>489291.62</v>
      </c>
      <c r="E82" s="130">
        <v>487291.62</v>
      </c>
      <c r="F82" s="131"/>
      <c r="G82" s="131"/>
      <c r="H82" s="131"/>
      <c r="I82" s="132">
        <f t="shared" si="12"/>
        <v>487291.62</v>
      </c>
      <c r="J82" s="133">
        <f t="shared" si="13"/>
        <v>2000</v>
      </c>
    </row>
    <row r="83" spans="1:10" ht="12.75">
      <c r="A83" s="168" t="s">
        <v>333</v>
      </c>
      <c r="B83" s="51"/>
      <c r="C83" s="71" t="s">
        <v>287</v>
      </c>
      <c r="D83" s="131"/>
      <c r="E83" s="130"/>
      <c r="F83" s="131"/>
      <c r="G83" s="131"/>
      <c r="H83" s="131"/>
      <c r="I83" s="132">
        <f t="shared" si="12"/>
        <v>0</v>
      </c>
      <c r="J83" s="133">
        <f t="shared" si="13"/>
        <v>0</v>
      </c>
    </row>
    <row r="84" spans="1:10" ht="12.75">
      <c r="A84" s="168" t="s">
        <v>334</v>
      </c>
      <c r="B84" s="51"/>
      <c r="C84" s="71" t="s">
        <v>288</v>
      </c>
      <c r="D84" s="131"/>
      <c r="E84" s="130"/>
      <c r="F84" s="131"/>
      <c r="G84" s="131"/>
      <c r="H84" s="131"/>
      <c r="I84" s="132">
        <f t="shared" si="12"/>
        <v>0</v>
      </c>
      <c r="J84" s="133">
        <f t="shared" si="13"/>
        <v>0</v>
      </c>
    </row>
    <row r="85" spans="1:10" ht="16.5" customHeight="1">
      <c r="A85" s="58" t="s">
        <v>115</v>
      </c>
      <c r="B85" s="51" t="s">
        <v>116</v>
      </c>
      <c r="C85" s="71" t="s">
        <v>117</v>
      </c>
      <c r="D85" s="146">
        <f>SUM(D86:D94)</f>
        <v>1506532.08</v>
      </c>
      <c r="E85" s="146">
        <f>SUM(E86:E94)</f>
        <v>1445442.95</v>
      </c>
      <c r="F85" s="146">
        <f>SUM(F86:F94)</f>
        <v>0</v>
      </c>
      <c r="G85" s="146">
        <f>SUM(G86:G94)</f>
        <v>45423</v>
      </c>
      <c r="H85" s="146">
        <f>SUM(H86:H94)</f>
        <v>0</v>
      </c>
      <c r="I85" s="132">
        <f t="shared" si="12"/>
        <v>1490865.95</v>
      </c>
      <c r="J85" s="133">
        <f t="shared" si="13"/>
        <v>15666.13</v>
      </c>
    </row>
    <row r="86" spans="1:10" ht="12.75">
      <c r="A86" s="169" t="s">
        <v>335</v>
      </c>
      <c r="B86" s="48"/>
      <c r="C86" s="57" t="s">
        <v>289</v>
      </c>
      <c r="D86" s="131"/>
      <c r="E86" s="130"/>
      <c r="F86" s="131"/>
      <c r="G86" s="131"/>
      <c r="H86" s="131"/>
      <c r="I86" s="132">
        <f t="shared" si="12"/>
        <v>0</v>
      </c>
      <c r="J86" s="133">
        <f t="shared" si="13"/>
        <v>0</v>
      </c>
    </row>
    <row r="87" spans="1:10" ht="12.75">
      <c r="A87" s="169" t="s">
        <v>336</v>
      </c>
      <c r="B87" s="48"/>
      <c r="C87" s="57" t="s">
        <v>290</v>
      </c>
      <c r="D87" s="131"/>
      <c r="E87" s="130"/>
      <c r="F87" s="131"/>
      <c r="G87" s="131"/>
      <c r="H87" s="131"/>
      <c r="I87" s="132">
        <f t="shared" si="12"/>
        <v>0</v>
      </c>
      <c r="J87" s="133">
        <f t="shared" si="13"/>
        <v>0</v>
      </c>
    </row>
    <row r="88" spans="1:10" ht="21">
      <c r="A88" s="169" t="s">
        <v>337</v>
      </c>
      <c r="B88" s="48"/>
      <c r="C88" s="57" t="s">
        <v>291</v>
      </c>
      <c r="D88" s="131">
        <v>449471.22</v>
      </c>
      <c r="E88" s="130">
        <v>449471.22</v>
      </c>
      <c r="F88" s="131"/>
      <c r="G88" s="131"/>
      <c r="H88" s="131"/>
      <c r="I88" s="132">
        <f t="shared" si="12"/>
        <v>449471.22</v>
      </c>
      <c r="J88" s="133">
        <f t="shared" si="13"/>
        <v>0</v>
      </c>
    </row>
    <row r="89" spans="1:10" ht="12.75">
      <c r="A89" s="169" t="s">
        <v>338</v>
      </c>
      <c r="B89" s="48"/>
      <c r="C89" s="57" t="s">
        <v>292</v>
      </c>
      <c r="D89" s="131">
        <v>1000240.86</v>
      </c>
      <c r="E89" s="130">
        <v>965642.87</v>
      </c>
      <c r="F89" s="131"/>
      <c r="G89" s="131">
        <v>28671</v>
      </c>
      <c r="H89" s="131"/>
      <c r="I89" s="132">
        <f t="shared" si="12"/>
        <v>994313.87</v>
      </c>
      <c r="J89" s="133">
        <f t="shared" si="13"/>
        <v>5926.99</v>
      </c>
    </row>
    <row r="90" spans="1:10" ht="12.75">
      <c r="A90" s="169" t="s">
        <v>339</v>
      </c>
      <c r="B90" s="48"/>
      <c r="C90" s="57" t="s">
        <v>293</v>
      </c>
      <c r="D90" s="131">
        <v>34220</v>
      </c>
      <c r="E90" s="130">
        <v>7759.62</v>
      </c>
      <c r="F90" s="131"/>
      <c r="G90" s="131">
        <v>16752</v>
      </c>
      <c r="H90" s="131"/>
      <c r="I90" s="132">
        <f t="shared" si="12"/>
        <v>24511.62</v>
      </c>
      <c r="J90" s="133">
        <f t="shared" si="13"/>
        <v>9708.38</v>
      </c>
    </row>
    <row r="91" spans="1:10" ht="12.75">
      <c r="A91" s="169" t="s">
        <v>340</v>
      </c>
      <c r="B91" s="48"/>
      <c r="C91" s="57" t="s">
        <v>294</v>
      </c>
      <c r="D91" s="131">
        <v>22600</v>
      </c>
      <c r="E91" s="130">
        <v>22569.24</v>
      </c>
      <c r="F91" s="131"/>
      <c r="G91" s="131"/>
      <c r="H91" s="131"/>
      <c r="I91" s="132">
        <f t="shared" si="12"/>
        <v>22569.24</v>
      </c>
      <c r="J91" s="133">
        <f t="shared" si="13"/>
        <v>30.76</v>
      </c>
    </row>
    <row r="92" spans="1:10" ht="41.25">
      <c r="A92" s="169" t="s">
        <v>341</v>
      </c>
      <c r="B92" s="48"/>
      <c r="C92" s="57" t="s">
        <v>295</v>
      </c>
      <c r="D92" s="131"/>
      <c r="E92" s="130"/>
      <c r="F92" s="131"/>
      <c r="G92" s="131"/>
      <c r="H92" s="131"/>
      <c r="I92" s="132">
        <f t="shared" si="12"/>
        <v>0</v>
      </c>
      <c r="J92" s="133">
        <f t="shared" si="13"/>
        <v>0</v>
      </c>
    </row>
    <row r="93" spans="1:10" ht="21">
      <c r="A93" s="169" t="s">
        <v>342</v>
      </c>
      <c r="B93" s="48"/>
      <c r="C93" s="57" t="s">
        <v>296</v>
      </c>
      <c r="D93" s="131"/>
      <c r="E93" s="130"/>
      <c r="F93" s="131"/>
      <c r="G93" s="131"/>
      <c r="H93" s="131"/>
      <c r="I93" s="132">
        <f t="shared" si="12"/>
        <v>0</v>
      </c>
      <c r="J93" s="133">
        <f t="shared" si="13"/>
        <v>0</v>
      </c>
    </row>
    <row r="94" spans="1:10" ht="12.75">
      <c r="A94" s="169" t="s">
        <v>343</v>
      </c>
      <c r="B94" s="48"/>
      <c r="C94" s="57" t="s">
        <v>297</v>
      </c>
      <c r="D94" s="131"/>
      <c r="E94" s="130"/>
      <c r="F94" s="131"/>
      <c r="G94" s="131"/>
      <c r="H94" s="131"/>
      <c r="I94" s="132">
        <f t="shared" si="12"/>
        <v>0</v>
      </c>
      <c r="J94" s="133">
        <f t="shared" si="13"/>
        <v>0</v>
      </c>
    </row>
    <row r="95" spans="1:10" ht="21" customHeight="1">
      <c r="A95" s="72" t="s">
        <v>118</v>
      </c>
      <c r="B95" s="48" t="s">
        <v>119</v>
      </c>
      <c r="C95" s="66" t="s">
        <v>120</v>
      </c>
      <c r="D95" s="140">
        <f aca="true" t="shared" si="14" ref="D95:J95">SUM(D97:D98)</f>
        <v>0</v>
      </c>
      <c r="E95" s="140">
        <f t="shared" si="14"/>
        <v>0</v>
      </c>
      <c r="F95" s="140">
        <f t="shared" si="14"/>
        <v>0</v>
      </c>
      <c r="G95" s="140">
        <f t="shared" si="14"/>
        <v>0</v>
      </c>
      <c r="H95" s="140">
        <f t="shared" si="14"/>
        <v>0</v>
      </c>
      <c r="I95" s="140">
        <f t="shared" si="14"/>
        <v>0</v>
      </c>
      <c r="J95" s="129">
        <f t="shared" si="14"/>
        <v>0</v>
      </c>
    </row>
    <row r="96" spans="1:10" ht="9.75" customHeight="1">
      <c r="A96" s="65" t="s">
        <v>59</v>
      </c>
      <c r="B96" s="48"/>
      <c r="C96" s="67"/>
      <c r="D96" s="90"/>
      <c r="E96" s="91"/>
      <c r="F96" s="90"/>
      <c r="G96" s="90"/>
      <c r="H96" s="90"/>
      <c r="I96" s="90"/>
      <c r="J96" s="92"/>
    </row>
    <row r="97" spans="1:10" ht="27" customHeight="1">
      <c r="A97" s="52" t="s">
        <v>121</v>
      </c>
      <c r="B97" s="53" t="s">
        <v>122</v>
      </c>
      <c r="C97" s="71" t="s">
        <v>123</v>
      </c>
      <c r="D97" s="131"/>
      <c r="E97" s="130"/>
      <c r="F97" s="131"/>
      <c r="G97" s="131"/>
      <c r="H97" s="131"/>
      <c r="I97" s="132">
        <f>SUM(E97:H97)</f>
        <v>0</v>
      </c>
      <c r="J97" s="133">
        <f>D97-I97</f>
        <v>0</v>
      </c>
    </row>
    <row r="98" spans="1:10" ht="24" customHeight="1">
      <c r="A98" s="58" t="s">
        <v>124</v>
      </c>
      <c r="B98" s="51" t="s">
        <v>125</v>
      </c>
      <c r="C98" s="71" t="s">
        <v>126</v>
      </c>
      <c r="D98" s="131"/>
      <c r="E98" s="130"/>
      <c r="F98" s="131"/>
      <c r="G98" s="131"/>
      <c r="H98" s="131"/>
      <c r="I98" s="132">
        <f>SUM(E98:H98)</f>
        <v>0</v>
      </c>
      <c r="J98" s="133">
        <f>D98-I98</f>
        <v>0</v>
      </c>
    </row>
    <row r="99" spans="1:10" ht="15.75" customHeight="1">
      <c r="A99" s="50" t="s">
        <v>127</v>
      </c>
      <c r="B99" s="51" t="s">
        <v>87</v>
      </c>
      <c r="C99" s="71" t="s">
        <v>128</v>
      </c>
      <c r="D99" s="140">
        <f aca="true" t="shared" si="15" ref="D99:J99">SUM(D101:D102)</f>
        <v>0</v>
      </c>
      <c r="E99" s="140">
        <f t="shared" si="15"/>
        <v>0</v>
      </c>
      <c r="F99" s="140">
        <f t="shared" si="15"/>
        <v>0</v>
      </c>
      <c r="G99" s="140">
        <f t="shared" si="15"/>
        <v>0</v>
      </c>
      <c r="H99" s="140">
        <f t="shared" si="15"/>
        <v>0</v>
      </c>
      <c r="I99" s="140">
        <f t="shared" si="15"/>
        <v>0</v>
      </c>
      <c r="J99" s="129">
        <f t="shared" si="15"/>
        <v>0</v>
      </c>
    </row>
    <row r="100" spans="1:10" ht="9.75" customHeight="1">
      <c r="A100" s="65" t="s">
        <v>59</v>
      </c>
      <c r="B100" s="48"/>
      <c r="C100" s="66"/>
      <c r="D100" s="90"/>
      <c r="E100" s="91"/>
      <c r="F100" s="90"/>
      <c r="G100" s="90"/>
      <c r="H100" s="90"/>
      <c r="I100" s="90"/>
      <c r="J100" s="92"/>
    </row>
    <row r="101" spans="1:10" ht="21.75" customHeight="1">
      <c r="A101" s="52" t="s">
        <v>129</v>
      </c>
      <c r="B101" s="53" t="s">
        <v>90</v>
      </c>
      <c r="C101" s="71" t="s">
        <v>130</v>
      </c>
      <c r="D101" s="131"/>
      <c r="E101" s="130"/>
      <c r="F101" s="131"/>
      <c r="G101" s="131"/>
      <c r="H101" s="131"/>
      <c r="I101" s="132">
        <f>SUM(E101:H101)</f>
        <v>0</v>
      </c>
      <c r="J101" s="133">
        <f>D101-I101</f>
        <v>0</v>
      </c>
    </row>
    <row r="102" spans="1:10" ht="35.25" customHeight="1" thickBot="1">
      <c r="A102" s="52" t="s">
        <v>131</v>
      </c>
      <c r="B102" s="53" t="s">
        <v>93</v>
      </c>
      <c r="C102" s="71" t="s">
        <v>132</v>
      </c>
      <c r="D102" s="131"/>
      <c r="E102" s="130"/>
      <c r="F102" s="131"/>
      <c r="G102" s="131"/>
      <c r="H102" s="131"/>
      <c r="I102" s="132">
        <f>SUM(E102:H102)</f>
        <v>0</v>
      </c>
      <c r="J102" s="133">
        <f>D102-I102</f>
        <v>0</v>
      </c>
    </row>
    <row r="103" spans="1:10" ht="18.75" customHeight="1">
      <c r="A103" s="50" t="s">
        <v>133</v>
      </c>
      <c r="B103" s="53" t="s">
        <v>120</v>
      </c>
      <c r="C103" s="71" t="s">
        <v>134</v>
      </c>
      <c r="D103" s="142">
        <f aca="true" t="shared" si="16" ref="D103:J103">SUM(D105:D106)</f>
        <v>0</v>
      </c>
      <c r="E103" s="142">
        <f t="shared" si="16"/>
        <v>0</v>
      </c>
      <c r="F103" s="142">
        <f t="shared" si="16"/>
        <v>0</v>
      </c>
      <c r="G103" s="142">
        <f t="shared" si="16"/>
        <v>0</v>
      </c>
      <c r="H103" s="142">
        <f t="shared" si="16"/>
        <v>0</v>
      </c>
      <c r="I103" s="142">
        <f t="shared" si="16"/>
        <v>0</v>
      </c>
      <c r="J103" s="143">
        <f t="shared" si="16"/>
        <v>0</v>
      </c>
    </row>
    <row r="104" spans="1:10" ht="9.75" customHeight="1">
      <c r="A104" s="47" t="s">
        <v>59</v>
      </c>
      <c r="B104" s="48"/>
      <c r="C104" s="67"/>
      <c r="D104" s="90"/>
      <c r="E104" s="91"/>
      <c r="F104" s="90"/>
      <c r="G104" s="90"/>
      <c r="H104" s="90"/>
      <c r="I104" s="90"/>
      <c r="J104" s="92"/>
    </row>
    <row r="105" spans="1:10" ht="25.5" customHeight="1">
      <c r="A105" s="52" t="s">
        <v>135</v>
      </c>
      <c r="B105" s="53" t="s">
        <v>126</v>
      </c>
      <c r="C105" s="71" t="s">
        <v>136</v>
      </c>
      <c r="D105" s="131"/>
      <c r="E105" s="130"/>
      <c r="F105" s="131"/>
      <c r="G105" s="131"/>
      <c r="H105" s="131"/>
      <c r="I105" s="132">
        <f>SUM(E105:H105)</f>
        <v>0</v>
      </c>
      <c r="J105" s="133">
        <f>D105-I105</f>
        <v>0</v>
      </c>
    </row>
    <row r="106" spans="1:10" ht="18.75" customHeight="1">
      <c r="A106" s="52" t="s">
        <v>137</v>
      </c>
      <c r="B106" s="51" t="s">
        <v>138</v>
      </c>
      <c r="C106" s="73" t="s">
        <v>139</v>
      </c>
      <c r="D106" s="131"/>
      <c r="E106" s="130"/>
      <c r="F106" s="131"/>
      <c r="G106" s="131"/>
      <c r="H106" s="131"/>
      <c r="I106" s="132">
        <f>SUM(E106:H106)</f>
        <v>0</v>
      </c>
      <c r="J106" s="133">
        <f>D106-I106</f>
        <v>0</v>
      </c>
    </row>
    <row r="107" spans="1:10" ht="19.5" customHeight="1">
      <c r="A107" s="50" t="s">
        <v>140</v>
      </c>
      <c r="B107" s="51" t="s">
        <v>128</v>
      </c>
      <c r="C107" s="71" t="s">
        <v>141</v>
      </c>
      <c r="D107" s="144">
        <f aca="true" t="shared" si="17" ref="D107:J107">SUM(D109:D110)</f>
        <v>0</v>
      </c>
      <c r="E107" s="144">
        <f t="shared" si="17"/>
        <v>0</v>
      </c>
      <c r="F107" s="144">
        <f t="shared" si="17"/>
        <v>0</v>
      </c>
      <c r="G107" s="144">
        <f t="shared" si="17"/>
        <v>0</v>
      </c>
      <c r="H107" s="144">
        <f t="shared" si="17"/>
        <v>0</v>
      </c>
      <c r="I107" s="144">
        <f t="shared" si="17"/>
        <v>0</v>
      </c>
      <c r="J107" s="129">
        <f t="shared" si="17"/>
        <v>0</v>
      </c>
    </row>
    <row r="108" spans="1:10" ht="9.75" customHeight="1">
      <c r="A108" s="47" t="s">
        <v>59</v>
      </c>
      <c r="B108" s="48"/>
      <c r="C108" s="67"/>
      <c r="D108" s="90"/>
      <c r="E108" s="91"/>
      <c r="F108" s="90"/>
      <c r="G108" s="90"/>
      <c r="H108" s="90"/>
      <c r="I108" s="90"/>
      <c r="J108" s="92"/>
    </row>
    <row r="109" spans="1:10" ht="16.5" customHeight="1">
      <c r="A109" s="52" t="s">
        <v>142</v>
      </c>
      <c r="B109" s="53" t="s">
        <v>132</v>
      </c>
      <c r="C109" s="71" t="s">
        <v>143</v>
      </c>
      <c r="D109" s="131"/>
      <c r="E109" s="130"/>
      <c r="F109" s="131"/>
      <c r="G109" s="131"/>
      <c r="H109" s="131"/>
      <c r="I109" s="132">
        <f aca="true" t="shared" si="18" ref="I109:I115">SUM(E109:H109)</f>
        <v>0</v>
      </c>
      <c r="J109" s="133">
        <f aca="true" t="shared" si="19" ref="J109:J115">D109-I109</f>
        <v>0</v>
      </c>
    </row>
    <row r="110" spans="1:10" ht="36.75" customHeight="1">
      <c r="A110" s="52" t="s">
        <v>144</v>
      </c>
      <c r="B110" s="53" t="s">
        <v>145</v>
      </c>
      <c r="C110" s="71" t="s">
        <v>146</v>
      </c>
      <c r="D110" s="131"/>
      <c r="E110" s="130"/>
      <c r="F110" s="131"/>
      <c r="G110" s="131"/>
      <c r="H110" s="131"/>
      <c r="I110" s="132">
        <f t="shared" si="18"/>
        <v>0</v>
      </c>
      <c r="J110" s="133">
        <f t="shared" si="19"/>
        <v>0</v>
      </c>
    </row>
    <row r="111" spans="1:10" ht="23.25" customHeight="1">
      <c r="A111" s="56" t="s">
        <v>147</v>
      </c>
      <c r="B111" s="51" t="s">
        <v>134</v>
      </c>
      <c r="C111" s="73" t="s">
        <v>148</v>
      </c>
      <c r="D111" s="178">
        <f>SUM(D112:D115)</f>
        <v>46045.05</v>
      </c>
      <c r="E111" s="134">
        <f>SUM(E112:E115)</f>
        <v>33440.7</v>
      </c>
      <c r="F111" s="146">
        <f>SUM(F112:F115)</f>
        <v>0</v>
      </c>
      <c r="G111" s="146">
        <f>SUM(G112:G115)</f>
        <v>0</v>
      </c>
      <c r="H111" s="146">
        <f>SUM(H112:H115)</f>
        <v>0</v>
      </c>
      <c r="I111" s="140">
        <f t="shared" si="18"/>
        <v>33440.7</v>
      </c>
      <c r="J111" s="141">
        <f t="shared" si="19"/>
        <v>12604.35</v>
      </c>
    </row>
    <row r="112" spans="1:10" s="176" customFormat="1" ht="12.75">
      <c r="A112" s="169" t="s">
        <v>344</v>
      </c>
      <c r="B112" s="170"/>
      <c r="C112" s="171" t="s">
        <v>298</v>
      </c>
      <c r="D112" s="172"/>
      <c r="E112" s="173"/>
      <c r="F112" s="172"/>
      <c r="G112" s="172"/>
      <c r="H112" s="172"/>
      <c r="I112" s="174">
        <f t="shared" si="18"/>
        <v>0</v>
      </c>
      <c r="J112" s="175">
        <f t="shared" si="19"/>
        <v>0</v>
      </c>
    </row>
    <row r="113" spans="1:10" s="176" customFormat="1" ht="12.75">
      <c r="A113" s="169" t="s">
        <v>345</v>
      </c>
      <c r="B113" s="170"/>
      <c r="C113" s="171" t="s">
        <v>299</v>
      </c>
      <c r="D113" s="172">
        <v>14045.05</v>
      </c>
      <c r="E113" s="173">
        <v>13440.7</v>
      </c>
      <c r="F113" s="172"/>
      <c r="G113" s="172"/>
      <c r="H113" s="172"/>
      <c r="I113" s="174">
        <f t="shared" si="18"/>
        <v>13440.7</v>
      </c>
      <c r="J113" s="175">
        <f t="shared" si="19"/>
        <v>604.35</v>
      </c>
    </row>
    <row r="114" spans="1:10" s="176" customFormat="1" ht="12.75">
      <c r="A114" s="169" t="s">
        <v>346</v>
      </c>
      <c r="B114" s="170"/>
      <c r="C114" s="171" t="s">
        <v>300</v>
      </c>
      <c r="D114" s="172">
        <v>32000</v>
      </c>
      <c r="E114" s="173">
        <v>20000</v>
      </c>
      <c r="F114" s="172"/>
      <c r="G114" s="172"/>
      <c r="H114" s="172"/>
      <c r="I114" s="174">
        <f t="shared" si="18"/>
        <v>20000</v>
      </c>
      <c r="J114" s="175">
        <f t="shared" si="19"/>
        <v>12000</v>
      </c>
    </row>
    <row r="115" spans="1:10" s="176" customFormat="1" ht="21">
      <c r="A115" s="169" t="s">
        <v>347</v>
      </c>
      <c r="B115" s="170"/>
      <c r="C115" s="171" t="s">
        <v>301</v>
      </c>
      <c r="D115" s="172"/>
      <c r="E115" s="173"/>
      <c r="F115" s="172"/>
      <c r="G115" s="172"/>
      <c r="H115" s="172"/>
      <c r="I115" s="174">
        <f t="shared" si="18"/>
        <v>0</v>
      </c>
      <c r="J115" s="175">
        <f t="shared" si="19"/>
        <v>0</v>
      </c>
    </row>
    <row r="116" spans="1:10" ht="25.5" customHeight="1">
      <c r="A116" s="54" t="s">
        <v>149</v>
      </c>
      <c r="B116" s="53" t="s">
        <v>141</v>
      </c>
      <c r="C116" s="71" t="s">
        <v>150</v>
      </c>
      <c r="D116" s="140">
        <f>D118+D123+D124+D125</f>
        <v>7945855.56</v>
      </c>
      <c r="E116" s="140">
        <f>E118+E123+E124+E125</f>
        <v>7198212.96</v>
      </c>
      <c r="F116" s="140">
        <f>F118+F123+F124+F125</f>
        <v>0</v>
      </c>
      <c r="G116" s="140">
        <f>G118+G123+G124+G125</f>
        <v>0</v>
      </c>
      <c r="H116" s="140">
        <f>H118+H123+H124+H125</f>
        <v>0</v>
      </c>
      <c r="I116" s="140">
        <f>I118+I23+I124+I125</f>
        <v>7198212.96</v>
      </c>
      <c r="J116" s="129">
        <f>SUM(J118:J125)</f>
        <v>770513.24</v>
      </c>
    </row>
    <row r="117" spans="1:10" ht="9.75" customHeight="1">
      <c r="A117" s="47" t="s">
        <v>59</v>
      </c>
      <c r="B117" s="48"/>
      <c r="C117" s="66"/>
      <c r="D117" s="90"/>
      <c r="E117" s="91"/>
      <c r="F117" s="90"/>
      <c r="G117" s="90"/>
      <c r="H117" s="90"/>
      <c r="I117" s="90"/>
      <c r="J117" s="92"/>
    </row>
    <row r="118" spans="1:10" ht="12" customHeight="1">
      <c r="A118" s="74" t="s">
        <v>151</v>
      </c>
      <c r="B118" s="53" t="s">
        <v>152</v>
      </c>
      <c r="C118" s="71" t="s">
        <v>153</v>
      </c>
      <c r="D118" s="146">
        <f>SUM(D119:D122)</f>
        <v>787003</v>
      </c>
      <c r="E118" s="146">
        <f>SUM(E119:E122)</f>
        <v>764132.36</v>
      </c>
      <c r="F118" s="146">
        <f>SUM(F119:F122)</f>
        <v>0</v>
      </c>
      <c r="G118" s="146">
        <f>SUM(G119:G122)</f>
        <v>0</v>
      </c>
      <c r="H118" s="146">
        <f>SUM(H119:H122)</f>
        <v>0</v>
      </c>
      <c r="I118" s="132">
        <f aca="true" t="shared" si="20" ref="I118:I130">SUM(E118:H118)</f>
        <v>764132.36</v>
      </c>
      <c r="J118" s="133">
        <f aca="true" t="shared" si="21" ref="J118:J130">D118-I118</f>
        <v>22870.64</v>
      </c>
    </row>
    <row r="119" spans="1:10" ht="12" customHeight="1">
      <c r="A119" s="177" t="s">
        <v>348</v>
      </c>
      <c r="B119" s="53"/>
      <c r="C119" s="71" t="s">
        <v>302</v>
      </c>
      <c r="D119" s="131">
        <v>787003</v>
      </c>
      <c r="E119" s="130">
        <v>764132.36</v>
      </c>
      <c r="F119" s="131"/>
      <c r="G119" s="131"/>
      <c r="H119" s="131"/>
      <c r="I119" s="132">
        <f t="shared" si="20"/>
        <v>764132.36</v>
      </c>
      <c r="J119" s="133">
        <f t="shared" si="21"/>
        <v>22870.64</v>
      </c>
    </row>
    <row r="120" spans="1:10" ht="21">
      <c r="A120" s="177" t="s">
        <v>349</v>
      </c>
      <c r="B120" s="53"/>
      <c r="C120" s="71" t="s">
        <v>303</v>
      </c>
      <c r="D120" s="131"/>
      <c r="E120" s="130"/>
      <c r="F120" s="131"/>
      <c r="G120" s="131"/>
      <c r="H120" s="131"/>
      <c r="I120" s="132">
        <f t="shared" si="20"/>
        <v>0</v>
      </c>
      <c r="J120" s="133">
        <f t="shared" si="21"/>
        <v>0</v>
      </c>
    </row>
    <row r="121" spans="1:10" ht="12" customHeight="1">
      <c r="A121" s="177" t="s">
        <v>350</v>
      </c>
      <c r="B121" s="53"/>
      <c r="C121" s="71" t="s">
        <v>304</v>
      </c>
      <c r="D121" s="131"/>
      <c r="E121" s="130"/>
      <c r="F121" s="131"/>
      <c r="G121" s="131"/>
      <c r="H121" s="131"/>
      <c r="I121" s="132">
        <f t="shared" si="20"/>
        <v>0</v>
      </c>
      <c r="J121" s="133">
        <f t="shared" si="21"/>
        <v>0</v>
      </c>
    </row>
    <row r="122" spans="1:10" ht="12" customHeight="1">
      <c r="A122" s="177" t="s">
        <v>351</v>
      </c>
      <c r="B122" s="53"/>
      <c r="C122" s="71" t="s">
        <v>305</v>
      </c>
      <c r="D122" s="131"/>
      <c r="E122" s="130"/>
      <c r="F122" s="131"/>
      <c r="G122" s="131"/>
      <c r="H122" s="131"/>
      <c r="I122" s="132">
        <f t="shared" si="20"/>
        <v>0</v>
      </c>
      <c r="J122" s="133">
        <f t="shared" si="21"/>
        <v>0</v>
      </c>
    </row>
    <row r="123" spans="1:10" ht="13.5" customHeight="1">
      <c r="A123" s="74" t="s">
        <v>154</v>
      </c>
      <c r="B123" s="53" t="s">
        <v>143</v>
      </c>
      <c r="C123" s="71" t="s">
        <v>155</v>
      </c>
      <c r="D123" s="131"/>
      <c r="E123" s="130"/>
      <c r="F123" s="131"/>
      <c r="G123" s="131"/>
      <c r="H123" s="131"/>
      <c r="I123" s="132">
        <f t="shared" si="20"/>
        <v>0</v>
      </c>
      <c r="J123" s="133">
        <f t="shared" si="21"/>
        <v>0</v>
      </c>
    </row>
    <row r="124" spans="1:10" ht="13.5" customHeight="1">
      <c r="A124" s="74" t="s">
        <v>156</v>
      </c>
      <c r="B124" s="53" t="s">
        <v>146</v>
      </c>
      <c r="C124" s="71" t="s">
        <v>157</v>
      </c>
      <c r="D124" s="131"/>
      <c r="E124" s="130"/>
      <c r="F124" s="131"/>
      <c r="G124" s="131"/>
      <c r="H124" s="131"/>
      <c r="I124" s="132">
        <f t="shared" si="20"/>
        <v>0</v>
      </c>
      <c r="J124" s="133">
        <f t="shared" si="21"/>
        <v>0</v>
      </c>
    </row>
    <row r="125" spans="1:10" ht="15" customHeight="1">
      <c r="A125" s="74" t="s">
        <v>158</v>
      </c>
      <c r="B125" s="51" t="s">
        <v>159</v>
      </c>
      <c r="C125" s="71" t="s">
        <v>160</v>
      </c>
      <c r="D125" s="146">
        <f>SUM(D126:D130)</f>
        <v>7158852.56</v>
      </c>
      <c r="E125" s="146">
        <f>SUM(E126:E130)</f>
        <v>6434080.6</v>
      </c>
      <c r="F125" s="146">
        <f>SUM(F126:F130)</f>
        <v>0</v>
      </c>
      <c r="G125" s="146">
        <f>SUM(G126:G130)</f>
        <v>0</v>
      </c>
      <c r="H125" s="146">
        <f>SUM(H126:H130)</f>
        <v>0</v>
      </c>
      <c r="I125" s="132">
        <f t="shared" si="20"/>
        <v>6434080.6</v>
      </c>
      <c r="J125" s="133">
        <f t="shared" si="21"/>
        <v>724771.96</v>
      </c>
    </row>
    <row r="126" spans="1:10" s="176" customFormat="1" ht="12.75">
      <c r="A126" s="177" t="s">
        <v>352</v>
      </c>
      <c r="B126" s="170"/>
      <c r="C126" s="171" t="s">
        <v>306</v>
      </c>
      <c r="D126" s="172">
        <v>821638.27</v>
      </c>
      <c r="E126" s="173">
        <v>821624.65</v>
      </c>
      <c r="F126" s="172"/>
      <c r="G126" s="172"/>
      <c r="H126" s="172"/>
      <c r="I126" s="174">
        <f t="shared" si="20"/>
        <v>821624.65</v>
      </c>
      <c r="J126" s="175">
        <f t="shared" si="21"/>
        <v>13.62</v>
      </c>
    </row>
    <row r="127" spans="1:10" s="176" customFormat="1" ht="30.75">
      <c r="A127" s="177" t="s">
        <v>353</v>
      </c>
      <c r="B127" s="170"/>
      <c r="C127" s="171" t="s">
        <v>307</v>
      </c>
      <c r="D127" s="172">
        <v>52000</v>
      </c>
      <c r="E127" s="173">
        <v>51424.5</v>
      </c>
      <c r="F127" s="172"/>
      <c r="G127" s="172"/>
      <c r="H127" s="172"/>
      <c r="I127" s="174">
        <f t="shared" si="20"/>
        <v>51424.5</v>
      </c>
      <c r="J127" s="175">
        <f t="shared" si="21"/>
        <v>575.5</v>
      </c>
    </row>
    <row r="128" spans="1:10" s="176" customFormat="1" ht="12.75">
      <c r="A128" s="177" t="s">
        <v>354</v>
      </c>
      <c r="B128" s="170"/>
      <c r="C128" s="171" t="s">
        <v>308</v>
      </c>
      <c r="D128" s="172">
        <v>6162914.29</v>
      </c>
      <c r="E128" s="173">
        <v>5440878.32</v>
      </c>
      <c r="F128" s="172"/>
      <c r="G128" s="172"/>
      <c r="H128" s="172"/>
      <c r="I128" s="174">
        <f t="shared" si="20"/>
        <v>5440878.32</v>
      </c>
      <c r="J128" s="175">
        <f t="shared" si="21"/>
        <v>722035.97</v>
      </c>
    </row>
    <row r="129" spans="1:10" s="176" customFormat="1" ht="12.75">
      <c r="A129" s="177" t="s">
        <v>355</v>
      </c>
      <c r="B129" s="170"/>
      <c r="C129" s="171" t="s">
        <v>309</v>
      </c>
      <c r="D129" s="172"/>
      <c r="E129" s="173"/>
      <c r="F129" s="172"/>
      <c r="G129" s="172"/>
      <c r="H129" s="172"/>
      <c r="I129" s="174">
        <f t="shared" si="20"/>
        <v>0</v>
      </c>
      <c r="J129" s="175">
        <f t="shared" si="21"/>
        <v>0</v>
      </c>
    </row>
    <row r="130" spans="1:10" s="176" customFormat="1" ht="12.75">
      <c r="A130" s="177" t="s">
        <v>356</v>
      </c>
      <c r="B130" s="170"/>
      <c r="C130" s="171" t="s">
        <v>310</v>
      </c>
      <c r="D130" s="172">
        <v>122300</v>
      </c>
      <c r="E130" s="173">
        <v>120153.13</v>
      </c>
      <c r="F130" s="172"/>
      <c r="G130" s="172"/>
      <c r="H130" s="172"/>
      <c r="I130" s="174">
        <f t="shared" si="20"/>
        <v>120153.13</v>
      </c>
      <c r="J130" s="175">
        <f t="shared" si="21"/>
        <v>2146.87</v>
      </c>
    </row>
    <row r="131" spans="1:10" ht="30" customHeight="1">
      <c r="A131" s="54" t="s">
        <v>161</v>
      </c>
      <c r="B131" s="53" t="s">
        <v>162</v>
      </c>
      <c r="C131" s="71" t="s">
        <v>163</v>
      </c>
      <c r="D131" s="146">
        <f aca="true" t="shared" si="22" ref="D131:J131">SUM(D133:D135)</f>
        <v>0</v>
      </c>
      <c r="E131" s="146">
        <f t="shared" si="22"/>
        <v>0</v>
      </c>
      <c r="F131" s="146">
        <f t="shared" si="22"/>
        <v>0</v>
      </c>
      <c r="G131" s="146">
        <f t="shared" si="22"/>
        <v>0</v>
      </c>
      <c r="H131" s="146">
        <f t="shared" si="22"/>
        <v>0</v>
      </c>
      <c r="I131" s="146">
        <f t="shared" si="22"/>
        <v>0</v>
      </c>
      <c r="J131" s="135">
        <f t="shared" si="22"/>
        <v>0</v>
      </c>
    </row>
    <row r="132" spans="1:10" ht="9.75" customHeight="1">
      <c r="A132" s="47" t="s">
        <v>47</v>
      </c>
      <c r="B132" s="48"/>
      <c r="C132" s="66"/>
      <c r="D132" s="90"/>
      <c r="E132" s="91"/>
      <c r="F132" s="90"/>
      <c r="G132" s="90"/>
      <c r="H132" s="90"/>
      <c r="I132" s="90"/>
      <c r="J132" s="92"/>
    </row>
    <row r="133" spans="1:10" ht="22.5" customHeight="1">
      <c r="A133" s="74" t="s">
        <v>214</v>
      </c>
      <c r="B133" s="53" t="s">
        <v>164</v>
      </c>
      <c r="C133" s="71" t="s">
        <v>165</v>
      </c>
      <c r="D133" s="131"/>
      <c r="E133" s="130"/>
      <c r="F133" s="131"/>
      <c r="G133" s="131"/>
      <c r="H133" s="131"/>
      <c r="I133" s="132">
        <f>SUM(E133:H133)</f>
        <v>0</v>
      </c>
      <c r="J133" s="133">
        <f>D133-I133</f>
        <v>0</v>
      </c>
    </row>
    <row r="134" spans="1:10" ht="13.5" customHeight="1">
      <c r="A134" s="74" t="s">
        <v>166</v>
      </c>
      <c r="B134" s="53" t="s">
        <v>167</v>
      </c>
      <c r="C134" s="71" t="s">
        <v>168</v>
      </c>
      <c r="D134" s="131"/>
      <c r="E134" s="130"/>
      <c r="F134" s="131"/>
      <c r="G134" s="131"/>
      <c r="H134" s="131"/>
      <c r="I134" s="132">
        <f>SUM(E134:H134)</f>
        <v>0</v>
      </c>
      <c r="J134" s="133">
        <f>D134-I134</f>
        <v>0</v>
      </c>
    </row>
    <row r="135" spans="1:10" ht="13.5" customHeight="1" thickBot="1">
      <c r="A135" s="74" t="s">
        <v>169</v>
      </c>
      <c r="B135" s="106" t="s">
        <v>170</v>
      </c>
      <c r="C135" s="107" t="s">
        <v>171</v>
      </c>
      <c r="D135" s="125"/>
      <c r="E135" s="147"/>
      <c r="F135" s="125"/>
      <c r="G135" s="125"/>
      <c r="H135" s="125"/>
      <c r="I135" s="148">
        <f>SUM(E135:H135)</f>
        <v>0</v>
      </c>
      <c r="J135" s="149">
        <f>D135-I135</f>
        <v>0</v>
      </c>
    </row>
    <row r="136" spans="1:10" ht="20.25" customHeight="1" thickBot="1">
      <c r="A136" s="36"/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1:10" ht="13.5" thickBot="1">
      <c r="A137" s="75" t="s">
        <v>172</v>
      </c>
      <c r="B137" s="76">
        <v>450</v>
      </c>
      <c r="C137" s="76"/>
      <c r="D137" s="150">
        <f aca="true" t="shared" si="23" ref="D137:I137">D21-D47</f>
        <v>-428938.05</v>
      </c>
      <c r="E137" s="150">
        <f t="shared" si="23"/>
        <v>35125.02</v>
      </c>
      <c r="F137" s="150">
        <f t="shared" si="23"/>
        <v>0</v>
      </c>
      <c r="G137" s="150">
        <f t="shared" si="23"/>
        <v>-162684.38</v>
      </c>
      <c r="H137" s="150">
        <f t="shared" si="23"/>
        <v>0</v>
      </c>
      <c r="I137" s="150">
        <f t="shared" si="23"/>
        <v>-127559.36</v>
      </c>
      <c r="J137" s="101" t="s">
        <v>68</v>
      </c>
    </row>
    <row r="138" spans="1:10" ht="15.75" customHeight="1">
      <c r="A138" s="102"/>
      <c r="B138" s="103"/>
      <c r="C138" s="103"/>
      <c r="D138" s="104"/>
      <c r="E138" s="104"/>
      <c r="F138" s="104"/>
      <c r="G138" s="104"/>
      <c r="H138" s="104"/>
      <c r="I138" s="104"/>
      <c r="J138" s="104"/>
    </row>
    <row r="139" spans="1:10" ht="12.75" customHeight="1" thickBot="1">
      <c r="A139" s="200" t="s">
        <v>173</v>
      </c>
      <c r="B139" s="200"/>
      <c r="C139" s="200"/>
      <c r="D139" s="200"/>
      <c r="E139" s="200"/>
      <c r="F139" s="200"/>
      <c r="G139" s="200"/>
      <c r="H139" s="200"/>
      <c r="J139" s="38"/>
    </row>
    <row r="140" spans="1:10" ht="21">
      <c r="A140" s="77" t="s">
        <v>174</v>
      </c>
      <c r="B140" s="44" t="s">
        <v>163</v>
      </c>
      <c r="C140" s="78"/>
      <c r="D140" s="151">
        <f>D142+D149+D154+D157+D161+D165</f>
        <v>428938.05</v>
      </c>
      <c r="E140" s="151">
        <f>E142+E149+E154+E157+E161+E165</f>
        <v>-35125.02</v>
      </c>
      <c r="F140" s="151">
        <f>F142+F149+F154+F157+F161+F165</f>
        <v>0</v>
      </c>
      <c r="G140" s="152">
        <f>G142+G149+G154+G157+G165</f>
        <v>162684.38</v>
      </c>
      <c r="H140" s="152">
        <f>H142+H149</f>
        <v>0</v>
      </c>
      <c r="I140" s="151">
        <f>I142+I149+I154+I157+I161+I165</f>
        <v>127559.36</v>
      </c>
      <c r="J140" s="127">
        <f>J142+J149+J154+J157+J161+J165</f>
        <v>301378.69</v>
      </c>
    </row>
    <row r="141" spans="1:10" ht="9.75" customHeight="1">
      <c r="A141" s="79" t="s">
        <v>175</v>
      </c>
      <c r="B141" s="80"/>
      <c r="C141" s="81"/>
      <c r="D141" s="98"/>
      <c r="E141" s="94"/>
      <c r="F141" s="94"/>
      <c r="G141" s="93"/>
      <c r="H141" s="93"/>
      <c r="I141" s="93"/>
      <c r="J141" s="95"/>
    </row>
    <row r="142" spans="1:10" ht="12.75">
      <c r="A142" s="82" t="s">
        <v>176</v>
      </c>
      <c r="B142" s="83" t="s">
        <v>165</v>
      </c>
      <c r="C142" s="45"/>
      <c r="D142" s="128">
        <f aca="true" t="shared" si="24" ref="D142:J142">SUM(D144:D148)</f>
        <v>0</v>
      </c>
      <c r="E142" s="140">
        <f t="shared" si="24"/>
        <v>0</v>
      </c>
      <c r="F142" s="140">
        <f t="shared" si="24"/>
        <v>0</v>
      </c>
      <c r="G142" s="140">
        <f t="shared" si="24"/>
        <v>0</v>
      </c>
      <c r="H142" s="140">
        <f t="shared" si="24"/>
        <v>0</v>
      </c>
      <c r="I142" s="140">
        <f t="shared" si="24"/>
        <v>0</v>
      </c>
      <c r="J142" s="141">
        <f t="shared" si="24"/>
        <v>0</v>
      </c>
    </row>
    <row r="143" spans="1:10" ht="9.75" customHeight="1">
      <c r="A143" s="79" t="s">
        <v>177</v>
      </c>
      <c r="B143" s="80"/>
      <c r="C143" s="84"/>
      <c r="D143" s="94"/>
      <c r="E143" s="94"/>
      <c r="F143" s="94"/>
      <c r="G143" s="93"/>
      <c r="H143" s="93"/>
      <c r="I143" s="93"/>
      <c r="J143" s="95"/>
    </row>
    <row r="144" spans="1:10" ht="12.75">
      <c r="A144" s="85" t="s">
        <v>261</v>
      </c>
      <c r="B144" s="83" t="s">
        <v>178</v>
      </c>
      <c r="C144" s="45" t="s">
        <v>101</v>
      </c>
      <c r="D144" s="130"/>
      <c r="E144" s="130"/>
      <c r="F144" s="130"/>
      <c r="G144" s="131"/>
      <c r="H144" s="131"/>
      <c r="I144" s="132">
        <f>SUM(E144:H144)</f>
        <v>0</v>
      </c>
      <c r="J144" s="133">
        <f>D144-I144</f>
        <v>0</v>
      </c>
    </row>
    <row r="145" spans="1:10" s="40" customFormat="1" ht="12.75">
      <c r="A145" s="85" t="s">
        <v>179</v>
      </c>
      <c r="B145" s="86" t="s">
        <v>182</v>
      </c>
      <c r="C145" s="45" t="s">
        <v>183</v>
      </c>
      <c r="D145" s="153"/>
      <c r="E145" s="153"/>
      <c r="F145" s="153"/>
      <c r="G145" s="154"/>
      <c r="H145" s="154"/>
      <c r="I145" s="132">
        <f>SUM(E145:H145)</f>
        <v>0</v>
      </c>
      <c r="J145" s="133">
        <f>D145-I145</f>
        <v>0</v>
      </c>
    </row>
    <row r="146" spans="1:10" s="40" customFormat="1" ht="12.75">
      <c r="A146" s="85" t="s">
        <v>180</v>
      </c>
      <c r="B146" s="86" t="s">
        <v>185</v>
      </c>
      <c r="C146" s="45" t="s">
        <v>186</v>
      </c>
      <c r="D146" s="153"/>
      <c r="E146" s="153"/>
      <c r="F146" s="153"/>
      <c r="G146" s="154"/>
      <c r="H146" s="154"/>
      <c r="I146" s="132">
        <f>SUM(E146:H146)</f>
        <v>0</v>
      </c>
      <c r="J146" s="133">
        <f>D146-I146</f>
        <v>0</v>
      </c>
    </row>
    <row r="147" spans="1:10" s="40" customFormat="1" ht="12.75">
      <c r="A147" s="85" t="s">
        <v>181</v>
      </c>
      <c r="B147" s="86" t="s">
        <v>216</v>
      </c>
      <c r="C147" s="45" t="s">
        <v>183</v>
      </c>
      <c r="D147" s="153"/>
      <c r="E147" s="153"/>
      <c r="F147" s="153"/>
      <c r="G147" s="154"/>
      <c r="H147" s="154"/>
      <c r="I147" s="132">
        <f>SUM(E147:H147)</f>
        <v>0</v>
      </c>
      <c r="J147" s="133">
        <f>D147-I147</f>
        <v>0</v>
      </c>
    </row>
    <row r="148" spans="1:10" s="40" customFormat="1" ht="12.75">
      <c r="A148" s="85" t="s">
        <v>262</v>
      </c>
      <c r="B148" s="86" t="s">
        <v>215</v>
      </c>
      <c r="C148" s="45" t="s">
        <v>186</v>
      </c>
      <c r="D148" s="153"/>
      <c r="E148" s="153"/>
      <c r="F148" s="153"/>
      <c r="G148" s="154"/>
      <c r="H148" s="154"/>
      <c r="I148" s="132">
        <f>SUM(E148:H148)</f>
        <v>0</v>
      </c>
      <c r="J148" s="133">
        <f>D148-I148</f>
        <v>0</v>
      </c>
    </row>
    <row r="149" spans="1:10" s="40" customFormat="1" ht="12.75">
      <c r="A149" s="82" t="s">
        <v>187</v>
      </c>
      <c r="B149" s="83" t="s">
        <v>188</v>
      </c>
      <c r="C149" s="45"/>
      <c r="D149" s="140">
        <f aca="true" t="shared" si="25" ref="D149:J149">SUM(D151:D153)</f>
        <v>0</v>
      </c>
      <c r="E149" s="140">
        <f t="shared" si="25"/>
        <v>0</v>
      </c>
      <c r="F149" s="140">
        <f t="shared" si="25"/>
        <v>0</v>
      </c>
      <c r="G149" s="140">
        <f t="shared" si="25"/>
        <v>0</v>
      </c>
      <c r="H149" s="140">
        <f t="shared" si="25"/>
        <v>0</v>
      </c>
      <c r="I149" s="140">
        <f t="shared" si="25"/>
        <v>0</v>
      </c>
      <c r="J149" s="141">
        <f t="shared" si="25"/>
        <v>0</v>
      </c>
    </row>
    <row r="150" spans="1:10" s="40" customFormat="1" ht="9.75" customHeight="1">
      <c r="A150" s="87" t="s">
        <v>189</v>
      </c>
      <c r="B150" s="80"/>
      <c r="C150" s="81"/>
      <c r="D150" s="90"/>
      <c r="E150" s="90"/>
      <c r="F150" s="90"/>
      <c r="G150" s="90"/>
      <c r="H150" s="90"/>
      <c r="I150" s="90"/>
      <c r="J150" s="92"/>
    </row>
    <row r="151" spans="1:10" ht="12.75">
      <c r="A151" s="85" t="s">
        <v>261</v>
      </c>
      <c r="B151" s="83" t="s">
        <v>190</v>
      </c>
      <c r="C151" s="45" t="s">
        <v>101</v>
      </c>
      <c r="D151" s="130"/>
      <c r="E151" s="130"/>
      <c r="F151" s="130"/>
      <c r="G151" s="131"/>
      <c r="H151" s="131"/>
      <c r="I151" s="132">
        <f>SUM(E151:H151)</f>
        <v>0</v>
      </c>
      <c r="J151" s="133">
        <f>D151-I151</f>
        <v>0</v>
      </c>
    </row>
    <row r="152" spans="1:10" s="40" customFormat="1" ht="12.75">
      <c r="A152" s="85" t="s">
        <v>181</v>
      </c>
      <c r="B152" s="83" t="s">
        <v>191</v>
      </c>
      <c r="C152" s="45" t="s">
        <v>192</v>
      </c>
      <c r="D152" s="153"/>
      <c r="E152" s="153"/>
      <c r="F152" s="153"/>
      <c r="G152" s="154"/>
      <c r="H152" s="154"/>
      <c r="I152" s="132">
        <f>SUM(E152:H152)</f>
        <v>0</v>
      </c>
      <c r="J152" s="133">
        <f>D152-I152</f>
        <v>0</v>
      </c>
    </row>
    <row r="153" spans="1:10" s="40" customFormat="1" ht="12.75">
      <c r="A153" s="85" t="s">
        <v>184</v>
      </c>
      <c r="B153" s="86" t="s">
        <v>193</v>
      </c>
      <c r="C153" s="45" t="s">
        <v>194</v>
      </c>
      <c r="D153" s="153"/>
      <c r="E153" s="153"/>
      <c r="F153" s="153"/>
      <c r="G153" s="154"/>
      <c r="H153" s="154"/>
      <c r="I153" s="132">
        <f>SUM(E153:H153)</f>
        <v>0</v>
      </c>
      <c r="J153" s="133">
        <f>D153-I153</f>
        <v>0</v>
      </c>
    </row>
    <row r="154" spans="1:10" ht="12.75">
      <c r="A154" s="82" t="s">
        <v>195</v>
      </c>
      <c r="B154" s="86" t="s">
        <v>196</v>
      </c>
      <c r="C154" s="45"/>
      <c r="D154" s="155">
        <v>428938.05</v>
      </c>
      <c r="E154" s="128">
        <f>E155+E156</f>
        <v>127559.36</v>
      </c>
      <c r="F154" s="128">
        <f>F155+F156</f>
        <v>0</v>
      </c>
      <c r="G154" s="128">
        <f>G155+G156</f>
        <v>0</v>
      </c>
      <c r="H154" s="97" t="s">
        <v>68</v>
      </c>
      <c r="I154" s="128">
        <f>I155+I156</f>
        <v>127559.36</v>
      </c>
      <c r="J154" s="133">
        <f>D154-I154</f>
        <v>301378.69</v>
      </c>
    </row>
    <row r="155" spans="1:10" ht="12.75">
      <c r="A155" s="85" t="s">
        <v>197</v>
      </c>
      <c r="B155" s="86" t="s">
        <v>183</v>
      </c>
      <c r="C155" s="45" t="s">
        <v>198</v>
      </c>
      <c r="D155" s="96" t="s">
        <v>68</v>
      </c>
      <c r="E155" s="130">
        <v>-59386884.52</v>
      </c>
      <c r="F155" s="130"/>
      <c r="G155" s="131">
        <v>-162684.38</v>
      </c>
      <c r="H155" s="97" t="s">
        <v>68</v>
      </c>
      <c r="I155" s="132">
        <f>SUM(E155:G155)</f>
        <v>-59549568.9</v>
      </c>
      <c r="J155" s="99" t="s">
        <v>68</v>
      </c>
    </row>
    <row r="156" spans="1:10" ht="12.75">
      <c r="A156" s="85" t="s">
        <v>199</v>
      </c>
      <c r="B156" s="86" t="s">
        <v>192</v>
      </c>
      <c r="C156" s="45" t="s">
        <v>200</v>
      </c>
      <c r="D156" s="96" t="s">
        <v>68</v>
      </c>
      <c r="E156" s="130">
        <v>59514443.88</v>
      </c>
      <c r="F156" s="130"/>
      <c r="G156" s="131">
        <v>162684.38</v>
      </c>
      <c r="H156" s="97" t="s">
        <v>68</v>
      </c>
      <c r="I156" s="132">
        <f>SUM(E156:G156)</f>
        <v>59677128.26</v>
      </c>
      <c r="J156" s="99" t="s">
        <v>68</v>
      </c>
    </row>
    <row r="157" spans="1:10" ht="23.25">
      <c r="A157" s="82" t="s">
        <v>217</v>
      </c>
      <c r="B157" s="80" t="s">
        <v>218</v>
      </c>
      <c r="C157" s="88"/>
      <c r="D157" s="155"/>
      <c r="E157" s="128">
        <f>E159+E160</f>
        <v>-162684.38</v>
      </c>
      <c r="F157" s="128">
        <f>F159+F160</f>
        <v>0</v>
      </c>
      <c r="G157" s="128">
        <f>G159+G160</f>
        <v>162684.38</v>
      </c>
      <c r="H157" s="96" t="s">
        <v>68</v>
      </c>
      <c r="I157" s="128">
        <f>I159+I160</f>
        <v>0</v>
      </c>
      <c r="J157" s="133">
        <f>D157-I157</f>
        <v>0</v>
      </c>
    </row>
    <row r="158" spans="1:10" ht="9.75" customHeight="1">
      <c r="A158" s="79" t="s">
        <v>59</v>
      </c>
      <c r="B158" s="80"/>
      <c r="C158" s="84"/>
      <c r="D158" s="90"/>
      <c r="E158" s="91"/>
      <c r="F158" s="91"/>
      <c r="G158" s="90"/>
      <c r="H158" s="90"/>
      <c r="I158" s="90"/>
      <c r="J158" s="92"/>
    </row>
    <row r="159" spans="1:10" ht="12.75">
      <c r="A159" s="85" t="s">
        <v>219</v>
      </c>
      <c r="B159" s="83" t="s">
        <v>221</v>
      </c>
      <c r="C159" s="84" t="s">
        <v>198</v>
      </c>
      <c r="D159" s="130"/>
      <c r="E159" s="130"/>
      <c r="F159" s="130"/>
      <c r="G159" s="156">
        <v>162684.38</v>
      </c>
      <c r="H159" s="97" t="s">
        <v>68</v>
      </c>
      <c r="I159" s="132">
        <f>SUM(E159:G159)</f>
        <v>162684.38</v>
      </c>
      <c r="J159" s="124" t="s">
        <v>68</v>
      </c>
    </row>
    <row r="160" spans="1:10" ht="13.5" thickBot="1">
      <c r="A160" s="85" t="s">
        <v>220</v>
      </c>
      <c r="B160" s="60" t="s">
        <v>222</v>
      </c>
      <c r="C160" s="61" t="s">
        <v>200</v>
      </c>
      <c r="D160" s="147"/>
      <c r="E160" s="147">
        <v>-162684.38</v>
      </c>
      <c r="F160" s="147"/>
      <c r="G160" s="157"/>
      <c r="H160" s="105" t="s">
        <v>68</v>
      </c>
      <c r="I160" s="148">
        <f>SUM(E160:G160)</f>
        <v>-162684.38</v>
      </c>
      <c r="J160" s="123" t="s">
        <v>68</v>
      </c>
    </row>
    <row r="161" spans="1:10" ht="12.75">
      <c r="A161" s="82" t="s">
        <v>201</v>
      </c>
      <c r="B161" s="44" t="s">
        <v>194</v>
      </c>
      <c r="C161" s="88"/>
      <c r="D161" s="144">
        <f>D163+D164</f>
        <v>0</v>
      </c>
      <c r="E161" s="144">
        <f>E163+E164</f>
        <v>0</v>
      </c>
      <c r="F161" s="144">
        <f>F163+F164</f>
        <v>0</v>
      </c>
      <c r="G161" s="100" t="s">
        <v>68</v>
      </c>
      <c r="H161" s="100" t="s">
        <v>68</v>
      </c>
      <c r="I161" s="144">
        <f>I163+I164</f>
        <v>0</v>
      </c>
      <c r="J161" s="143">
        <f>J163+J164</f>
        <v>0</v>
      </c>
    </row>
    <row r="162" spans="1:10" ht="9.75" customHeight="1">
      <c r="A162" s="79" t="s">
        <v>59</v>
      </c>
      <c r="B162" s="80"/>
      <c r="C162" s="84"/>
      <c r="D162" s="94"/>
      <c r="E162" s="94"/>
      <c r="F162" s="91"/>
      <c r="G162" s="90" t="s">
        <v>202</v>
      </c>
      <c r="H162" s="90"/>
      <c r="I162" s="90"/>
      <c r="J162" s="92"/>
    </row>
    <row r="163" spans="1:10" ht="21">
      <c r="A163" s="85" t="s">
        <v>203</v>
      </c>
      <c r="B163" s="83" t="s">
        <v>204</v>
      </c>
      <c r="C163" s="84"/>
      <c r="D163" s="158"/>
      <c r="E163" s="159"/>
      <c r="F163" s="160"/>
      <c r="G163" s="97" t="s">
        <v>68</v>
      </c>
      <c r="H163" s="97" t="s">
        <v>68</v>
      </c>
      <c r="I163" s="132">
        <f>SUM(E163:F163)</f>
        <v>0</v>
      </c>
      <c r="J163" s="163">
        <f>D163-I163</f>
        <v>0</v>
      </c>
    </row>
    <row r="164" spans="1:10" ht="21">
      <c r="A164" s="85" t="s">
        <v>205</v>
      </c>
      <c r="B164" s="86" t="s">
        <v>206</v>
      </c>
      <c r="C164" s="89"/>
      <c r="D164" s="161"/>
      <c r="E164" s="145"/>
      <c r="F164" s="162"/>
      <c r="G164" s="93" t="s">
        <v>68</v>
      </c>
      <c r="H164" s="100" t="s">
        <v>68</v>
      </c>
      <c r="I164" s="132">
        <f>SUM(E164:F164)</f>
        <v>0</v>
      </c>
      <c r="J164" s="164">
        <f>D164-I164</f>
        <v>0</v>
      </c>
    </row>
    <row r="165" spans="1:10" ht="23.25">
      <c r="A165" s="82" t="s">
        <v>207</v>
      </c>
      <c r="B165" s="86" t="s">
        <v>208</v>
      </c>
      <c r="C165" s="88"/>
      <c r="D165" s="144">
        <f>D167+D168</f>
        <v>0</v>
      </c>
      <c r="E165" s="144">
        <f>E167+E168</f>
        <v>0</v>
      </c>
      <c r="F165" s="144">
        <f>F167+F168</f>
        <v>0</v>
      </c>
      <c r="G165" s="144">
        <f>G167+G168</f>
        <v>0</v>
      </c>
      <c r="H165" s="144">
        <f>H167+H168</f>
        <v>0</v>
      </c>
      <c r="I165" s="144">
        <f>I167+I168</f>
        <v>0</v>
      </c>
      <c r="J165" s="129">
        <f>J167+J168</f>
        <v>0</v>
      </c>
    </row>
    <row r="166" spans="1:10" ht="9.75" customHeight="1">
      <c r="A166" s="79" t="s">
        <v>59</v>
      </c>
      <c r="B166" s="80"/>
      <c r="C166" s="84"/>
      <c r="D166" s="94"/>
      <c r="E166" s="94"/>
      <c r="F166" s="91"/>
      <c r="G166" s="90" t="s">
        <v>202</v>
      </c>
      <c r="H166" s="90"/>
      <c r="I166" s="90"/>
      <c r="J166" s="92"/>
    </row>
    <row r="167" spans="1:10" ht="21">
      <c r="A167" s="85" t="s">
        <v>209</v>
      </c>
      <c r="B167" s="83" t="s">
        <v>210</v>
      </c>
      <c r="C167" s="84"/>
      <c r="D167" s="158"/>
      <c r="E167" s="159"/>
      <c r="F167" s="160"/>
      <c r="G167" s="160"/>
      <c r="H167" s="158"/>
      <c r="I167" s="132">
        <f>SUM(E167:H167)</f>
        <v>0</v>
      </c>
      <c r="J167" s="163">
        <f>D167-I167</f>
        <v>0</v>
      </c>
    </row>
    <row r="168" spans="1:10" ht="21" thickBot="1">
      <c r="A168" s="85" t="s">
        <v>211</v>
      </c>
      <c r="B168" s="60" t="s">
        <v>212</v>
      </c>
      <c r="C168" s="61"/>
      <c r="D168" s="157"/>
      <c r="E168" s="125"/>
      <c r="F168" s="147"/>
      <c r="G168" s="125"/>
      <c r="H168" s="157"/>
      <c r="I168" s="148">
        <f>SUM(E168:H168)</f>
        <v>0</v>
      </c>
      <c r="J168" s="165">
        <f>D168-I168</f>
        <v>0</v>
      </c>
    </row>
    <row r="169" spans="1:10" ht="12.75">
      <c r="A169" s="39"/>
      <c r="B169" s="41"/>
      <c r="C169" s="41"/>
      <c r="D169" s="37"/>
      <c r="E169" s="37"/>
      <c r="F169" s="37"/>
      <c r="G169" s="37"/>
      <c r="H169" s="37"/>
      <c r="I169" s="37"/>
      <c r="J169" s="37"/>
    </row>
    <row r="170" spans="1:15" s="109" customFormat="1" ht="22.5" customHeight="1">
      <c r="A170" s="39" t="s">
        <v>224</v>
      </c>
      <c r="B170" s="196"/>
      <c r="C170" s="196"/>
      <c r="D170" s="196"/>
      <c r="E170" s="198" t="s">
        <v>228</v>
      </c>
      <c r="F170" s="198"/>
      <c r="G170" s="198"/>
      <c r="H170" s="198"/>
      <c r="I170" s="188"/>
      <c r="J170" s="188"/>
      <c r="O170" s="115"/>
    </row>
    <row r="171" spans="1:10" s="109" customFormat="1" ht="9.75" customHeight="1">
      <c r="A171" s="110" t="s">
        <v>227</v>
      </c>
      <c r="B171" s="189" t="s">
        <v>225</v>
      </c>
      <c r="C171" s="189"/>
      <c r="D171" s="189"/>
      <c r="E171" s="189" t="s">
        <v>229</v>
      </c>
      <c r="F171" s="189"/>
      <c r="G171" s="189"/>
      <c r="H171" s="189"/>
      <c r="I171" s="179" t="s">
        <v>225</v>
      </c>
      <c r="J171" s="179"/>
    </row>
    <row r="172" spans="1:10" s="109" customFormat="1" ht="12.75" customHeight="1">
      <c r="A172" s="110"/>
      <c r="B172" s="110"/>
      <c r="C172" s="110"/>
      <c r="D172" s="110"/>
      <c r="E172" s="111"/>
      <c r="F172" s="111"/>
      <c r="G172" s="42"/>
      <c r="H172" s="42"/>
      <c r="I172" s="111"/>
      <c r="J172" s="111"/>
    </row>
    <row r="173" spans="1:10" s="109" customFormat="1" ht="12.75" customHeight="1">
      <c r="A173" s="110" t="s">
        <v>226</v>
      </c>
      <c r="B173" s="188"/>
      <c r="C173" s="188"/>
      <c r="D173" s="188"/>
      <c r="E173" s="111"/>
      <c r="F173" s="111"/>
      <c r="G173" s="111"/>
      <c r="H173" s="111"/>
      <c r="I173" s="111"/>
      <c r="J173" s="111"/>
    </row>
    <row r="174" spans="1:10" s="109" customFormat="1" ht="9.75" customHeight="1">
      <c r="A174" s="110" t="s">
        <v>227</v>
      </c>
      <c r="B174" s="179" t="s">
        <v>225</v>
      </c>
      <c r="C174" s="179"/>
      <c r="D174" s="179"/>
      <c r="E174" s="111"/>
      <c r="F174" s="111"/>
      <c r="G174" s="111"/>
      <c r="H174" s="111"/>
      <c r="I174" s="111"/>
      <c r="J174" s="111"/>
    </row>
    <row r="175" spans="1:10" s="109" customFormat="1" ht="28.5" customHeight="1">
      <c r="A175" s="110"/>
      <c r="B175" s="110"/>
      <c r="C175" s="110"/>
      <c r="D175" s="199" t="s">
        <v>264</v>
      </c>
      <c r="E175" s="199"/>
      <c r="F175" s="199"/>
      <c r="G175" s="197"/>
      <c r="H175" s="197"/>
      <c r="I175" s="197"/>
      <c r="J175" s="197"/>
    </row>
    <row r="176" spans="1:10" s="109" customFormat="1" ht="11.25" customHeight="1">
      <c r="A176" s="110"/>
      <c r="B176" s="110"/>
      <c r="C176" s="110"/>
      <c r="D176" s="111"/>
      <c r="E176" s="111"/>
      <c r="F176" s="111"/>
      <c r="G176" s="179" t="s">
        <v>263</v>
      </c>
      <c r="H176" s="179"/>
      <c r="I176" s="179"/>
      <c r="J176" s="179"/>
    </row>
    <row r="177" spans="1:10" s="109" customFormat="1" ht="26.25" customHeight="1">
      <c r="A177" s="110"/>
      <c r="B177" s="180" t="s">
        <v>230</v>
      </c>
      <c r="C177" s="180"/>
      <c r="D177" s="180"/>
      <c r="E177" s="194"/>
      <c r="F177" s="194"/>
      <c r="G177" s="195"/>
      <c r="H177" s="195"/>
      <c r="I177" s="194"/>
      <c r="J177" s="194"/>
    </row>
    <row r="178" spans="1:10" s="109" customFormat="1" ht="10.5" customHeight="1">
      <c r="A178" s="110"/>
      <c r="B178" s="180" t="s">
        <v>231</v>
      </c>
      <c r="C178" s="180"/>
      <c r="D178" s="180"/>
      <c r="E178" s="179" t="s">
        <v>233</v>
      </c>
      <c r="F178" s="179"/>
      <c r="G178" s="193" t="s">
        <v>232</v>
      </c>
      <c r="H178" s="193"/>
      <c r="I178" s="193" t="s">
        <v>225</v>
      </c>
      <c r="J178" s="193"/>
    </row>
    <row r="179" spans="1:10" s="109" customFormat="1" ht="23.25" customHeight="1">
      <c r="A179" s="109" t="s">
        <v>234</v>
      </c>
      <c r="B179" s="194"/>
      <c r="C179" s="194"/>
      <c r="D179" s="194"/>
      <c r="E179" s="195"/>
      <c r="F179" s="195"/>
      <c r="G179" s="194"/>
      <c r="H179" s="194"/>
      <c r="I179" s="194"/>
      <c r="J179" s="194"/>
    </row>
    <row r="180" spans="1:11" s="109" customFormat="1" ht="12" customHeight="1">
      <c r="A180" s="42"/>
      <c r="B180" s="179" t="s">
        <v>233</v>
      </c>
      <c r="C180" s="179"/>
      <c r="D180" s="179"/>
      <c r="E180" s="193" t="s">
        <v>232</v>
      </c>
      <c r="F180" s="193"/>
      <c r="G180" s="179" t="s">
        <v>225</v>
      </c>
      <c r="H180" s="179"/>
      <c r="I180" s="192" t="s">
        <v>235</v>
      </c>
      <c r="J180" s="192"/>
      <c r="K180" s="122"/>
    </row>
    <row r="181" spans="1:11" s="109" customFormat="1" ht="9.75" customHeight="1">
      <c r="A181" s="110"/>
      <c r="B181" s="110"/>
      <c r="C181" s="110"/>
      <c r="D181" s="112"/>
      <c r="E181" s="112"/>
      <c r="F181" s="110"/>
      <c r="G181" s="110"/>
      <c r="K181" s="122"/>
    </row>
    <row r="182" spans="1:11" s="109" customFormat="1" ht="13.5" customHeight="1">
      <c r="A182" s="167" t="s">
        <v>213</v>
      </c>
      <c r="B182" s="110"/>
      <c r="C182" s="110"/>
      <c r="D182" s="42"/>
      <c r="E182" s="113"/>
      <c r="F182" s="113"/>
      <c r="G182" s="113"/>
      <c r="H182" s="114"/>
      <c r="I182" s="114"/>
      <c r="K182" s="122"/>
    </row>
    <row r="183" spans="1:9" s="109" customFormat="1" ht="9.75">
      <c r="A183" s="110"/>
      <c r="B183" s="110"/>
      <c r="C183" s="110"/>
      <c r="D183" s="110"/>
      <c r="E183" s="112"/>
      <c r="F183" s="112"/>
      <c r="G183" s="112"/>
      <c r="H183" s="112"/>
      <c r="I183" s="112"/>
    </row>
  </sheetData>
  <sheetProtection/>
  <mergeCells count="39">
    <mergeCell ref="A46:H46"/>
    <mergeCell ref="A14:H14"/>
    <mergeCell ref="A139:H139"/>
    <mergeCell ref="I179:J179"/>
    <mergeCell ref="G178:H178"/>
    <mergeCell ref="B179:D179"/>
    <mergeCell ref="E179:F179"/>
    <mergeCell ref="G179:H179"/>
    <mergeCell ref="D175:F175"/>
    <mergeCell ref="G177:H177"/>
    <mergeCell ref="B174:D174"/>
    <mergeCell ref="B170:D170"/>
    <mergeCell ref="I178:J178"/>
    <mergeCell ref="B171:D171"/>
    <mergeCell ref="I177:J177"/>
    <mergeCell ref="G175:J175"/>
    <mergeCell ref="I170:J170"/>
    <mergeCell ref="E170:H170"/>
    <mergeCell ref="I171:J171"/>
    <mergeCell ref="B8:H8"/>
    <mergeCell ref="B10:H10"/>
    <mergeCell ref="B11:H11"/>
    <mergeCell ref="I180:J180"/>
    <mergeCell ref="G180:H180"/>
    <mergeCell ref="E180:F180"/>
    <mergeCell ref="B180:D180"/>
    <mergeCell ref="E178:F178"/>
    <mergeCell ref="B178:D178"/>
    <mergeCell ref="E177:F177"/>
    <mergeCell ref="G176:J176"/>
    <mergeCell ref="B177:D177"/>
    <mergeCell ref="A1:I1"/>
    <mergeCell ref="A2:I2"/>
    <mergeCell ref="A3:I3"/>
    <mergeCell ref="E5:F5"/>
    <mergeCell ref="B6:H6"/>
    <mergeCell ref="B7:H7"/>
    <mergeCell ref="B173:D173"/>
    <mergeCell ref="E171:H17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2" manualBreakCount="2">
    <brk id="45" max="255" man="1"/>
    <brk id="13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LappoIA</cp:lastModifiedBy>
  <dcterms:created xsi:type="dcterms:W3CDTF">2011-03-25T10:45:34Z</dcterms:created>
  <dcterms:modified xsi:type="dcterms:W3CDTF">2014-03-31T08:25:09Z</dcterms:modified>
  <cp:category/>
  <cp:version/>
  <cp:contentType/>
  <cp:contentStatus/>
</cp:coreProperties>
</file>